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2"/>
  </bookViews>
  <sheets>
    <sheet name="封面" sheetId="24" r:id="rId1"/>
    <sheet name="最高限价" sheetId="26" r:id="rId2"/>
    <sheet name="报价表" sheetId="27" r:id="rId3"/>
    <sheet name="扩声系统" sheetId="13" state="hidden" r:id="rId4"/>
    <sheet name="视频系统" sheetId="23" state="hidden" r:id="rId5"/>
    <sheet name="互动" sheetId="10" state="hidden" r:id="rId6"/>
  </sheets>
  <externalReferences>
    <externalReference r:id="rId8"/>
  </externalReferences>
  <definedNames>
    <definedName name="_xlnm.Print_Area" localSheetId="3">扩声系统!$A$1:$J$107</definedName>
    <definedName name="_xlnm.Print_Area" localSheetId="4">视频系统!$A$1:$J$50</definedName>
    <definedName name="_xlnm.Print_Titles" localSheetId="3">扩声系统!$1:$2</definedName>
    <definedName name="_xlnm.Print_Titles" localSheetId="4">视频系统!$1:$2</definedName>
    <definedName name="_xlnm.Print_Titles" localSheetId="1">最高限价!$1:$2</definedName>
    <definedName name="施工场地">[1]人力!$K$2:$K$8</definedName>
    <definedName name="_xlnm.Print_Titles" localSheetId="2">报价表!$1:$2</definedName>
  </definedNames>
  <calcPr calcId="144525"/>
</workbook>
</file>

<file path=xl/comments1.xml><?xml version="1.0" encoding="utf-8"?>
<comments xmlns="http://schemas.openxmlformats.org/spreadsheetml/2006/main">
  <authors>
    <author>mona</author>
  </authors>
  <commentList>
    <comment ref="D37" authorId="0">
      <text>
        <r>
          <rPr>
            <b/>
            <sz val="9"/>
            <rFont val="宋体"/>
            <charset val="134"/>
          </rPr>
          <t>mona:</t>
        </r>
        <r>
          <rPr>
            <sz val="9"/>
            <rFont val="宋体"/>
            <charset val="134"/>
          </rPr>
          <t xml:space="preserve">
</t>
        </r>
      </text>
    </comment>
  </commentList>
</comments>
</file>

<file path=xl/sharedStrings.xml><?xml version="1.0" encoding="utf-8"?>
<sst xmlns="http://schemas.openxmlformats.org/spreadsheetml/2006/main" count="1821" uniqueCount="436">
  <si>
    <t>歌乐忠魂·渣滓洞沉浸式研学营地项目</t>
  </si>
  <si>
    <t>视频及音响系统采购、安装</t>
  </si>
  <si>
    <t>最高限价表</t>
  </si>
  <si>
    <t xml:space="preserve"> </t>
  </si>
  <si>
    <t>最高限价（不含税）：</t>
  </si>
  <si>
    <r>
      <t xml:space="preserve"> 2189710.6 </t>
    </r>
    <r>
      <rPr>
        <sz val="14"/>
        <rFont val="方正仿宋_GBK"/>
        <charset val="134"/>
      </rPr>
      <t>元</t>
    </r>
  </si>
  <si>
    <t xml:space="preserve">经办人：    </t>
  </si>
  <si>
    <t xml:space="preserve">                 </t>
  </si>
  <si>
    <t>合同预算部负责人：</t>
  </si>
  <si>
    <t>分管领导：</t>
  </si>
  <si>
    <r>
      <rPr>
        <sz val="14"/>
        <rFont val="方正仿宋_GBK"/>
        <charset val="134"/>
      </rPr>
      <t>时间：</t>
    </r>
    <r>
      <rPr>
        <u/>
        <sz val="14"/>
        <rFont val="方正仿宋_GBK"/>
        <charset val="134"/>
      </rPr>
      <t xml:space="preserve"> 2022 </t>
    </r>
    <r>
      <rPr>
        <sz val="14"/>
        <rFont val="方正仿宋_GBK"/>
        <charset val="134"/>
      </rPr>
      <t>年</t>
    </r>
    <r>
      <rPr>
        <u/>
        <sz val="14"/>
        <rFont val="方正仿宋_GBK"/>
        <charset val="134"/>
      </rPr>
      <t xml:space="preserve"> 10 </t>
    </r>
    <r>
      <rPr>
        <sz val="14"/>
        <rFont val="方正仿宋_GBK"/>
        <charset val="134"/>
      </rPr>
      <t>月</t>
    </r>
    <r>
      <rPr>
        <u/>
        <sz val="14"/>
        <rFont val="方正仿宋_GBK"/>
        <charset val="134"/>
      </rPr>
      <t xml:space="preserve"> 06 </t>
    </r>
    <r>
      <rPr>
        <sz val="14"/>
        <rFont val="方正仿宋_GBK"/>
        <charset val="134"/>
      </rPr>
      <t>日</t>
    </r>
  </si>
  <si>
    <t>歌乐忠魂·渣滓洞沉浸式研学营地项目视频及音响系统
采购、安装最高限价表</t>
  </si>
  <si>
    <t>序号</t>
  </si>
  <si>
    <t>设备名称</t>
  </si>
  <si>
    <t>设备规格</t>
  </si>
  <si>
    <t>技术参数</t>
  </si>
  <si>
    <t>单位</t>
  </si>
  <si>
    <t>数量</t>
  </si>
  <si>
    <t>不含税单价
（元）</t>
  </si>
  <si>
    <t>不含税合价
（元）</t>
  </si>
  <si>
    <t>备注</t>
  </si>
  <si>
    <t>一</t>
  </si>
  <si>
    <t>视频系统</t>
  </si>
  <si>
    <t>（一）</t>
  </si>
  <si>
    <t>1-2号馆2.A投影</t>
  </si>
  <si>
    <t>数字激光投影机</t>
  </si>
  <si>
    <t>RU76953</t>
  </si>
  <si>
    <r>
      <rPr>
        <sz val="9"/>
        <rFont val="方正仿宋_GBK"/>
        <charset val="134"/>
      </rPr>
      <t>1、系统采用DLP显示技术，德州仪器DLP</t>
    </r>
    <r>
      <rPr>
        <sz val="9"/>
        <rFont val="宋体"/>
        <charset val="134"/>
      </rPr>
      <t>™</t>
    </r>
    <r>
      <rPr>
        <sz val="9"/>
        <rFont val="方正仿宋_GBK"/>
        <charset val="134"/>
      </rPr>
      <t xml:space="preserve"> 技术
2、★激光光源，光源寿命≥20000小时（标准）
3、芯片技术：DMD</t>
    </r>
    <r>
      <rPr>
        <sz val="9"/>
        <rFont val="宋体"/>
        <charset val="134"/>
      </rPr>
      <t>™</t>
    </r>
    <r>
      <rPr>
        <sz val="9"/>
        <rFont val="方正仿宋_GBK"/>
        <charset val="134"/>
      </rPr>
      <t xml:space="preserve">芯片≥0.67" (对角线) ，≥WUXGA×1, DDP4422解码芯片,极致色彩；
4、★亮度输出ISO：≥9000流明；
5、★对比度：≥150000:1；
6、★实际分辨率：≥1920×1200；
7、★画面比例：16:10(原始)/16:9；4:3；2.35：1(兼容)
8、★均匀度：≥90%
9、工作噪音：≤33分贝（标准模式）
10、梯形校正：垂直±25°,水平±30°
11、投影方式：需支持720度吊装使用:可以镜头向上或向下360度安装使用；可以侧面90度方向360度安装使用；
12、净重：≥24.5KG 
13、待机功耗≤0.5W
14、★需支持DLP-Link 3D、IR 3D及蓝光3D，支持帧封装、帧顺序、上下、左右格式内容，具备3D-Sync输入及输出接口，实现3D同步；
15、★一秒快速拆装镜头；居中镜头设计，标配7种手动镜头可选，投射比覆盖0.77-5.0：1；
16、要求具有几何校正功能：四角校正、水平梯形校正、垂直梯形校正；
17、★要求具有融合拼接功能，具备融合拼接保存设计，自动同步选择关，对应融合拼接的融合带保存使用；；
18、要求具备HDBaseT功能，通过网线传送视频及控制信号，内置HDBaseT接收器，通过Cat5e网线及选配的HDBaseT发射器，支持100米距离传送视频及音频信号；
19、输入端子：≥VGA(15-pin D-Sub,支持分量视频)×1、≥RGBHV(5 BNC)×1、≥HDMI(V1.4)×2、≥DVI-D(HDCP)×1
20、输出端子：≥VGA(15-pin D-Sub)×1、≥音源(L/R RCA)×1组
21、控制端口 ：≥12V控制口(同步启动电动幕布)×1、≥RS232×2、≥RJ-45×1、有红外无线接收器，前后部各一个、有线遥控器接口×1、≥USB B×1,用于维修, ≥USB A×1, 用于电源。   </t>
    </r>
  </si>
  <si>
    <t>台</t>
  </si>
  <si>
    <t>视美乐/VIVITEK/奥图码</t>
  </si>
  <si>
    <t>数字激光投影机镜头</t>
  </si>
  <si>
    <t>0.7：1、0.495：1</t>
  </si>
  <si>
    <t>颗</t>
  </si>
  <si>
    <t>多媒体服务器</t>
  </si>
  <si>
    <t>zhehaoV1</t>
  </si>
  <si>
    <t>服务器IPC-820/I7-6700/≥16G内存/≥250G SSD固态，高端独显</t>
  </si>
  <si>
    <t>Kommander/zhehao/研祥</t>
  </si>
  <si>
    <t>全媒体播放控制系统</t>
  </si>
  <si>
    <t>V3.0</t>
  </si>
  <si>
    <t>1.超高清输出：单机最高支持8K×4K输出带载，同时支持超大分辨率的视频解码以及大分辨率显示系统的点对点显示。
2.创意拼接显示：支持图像的任意分割重组、几何变形与旋转，完成不同形状、角度的拼接显示。
3.建筑投影Mapping：网格校正支持任意点调正。线性模式、透视模式、全面模式三种调试模式很好的满足不规则建筑外体（楼体等）、模型（汽车等）的投影Mapping，支持多种模式多层网络叠加调试。
4.联机同步：同时多机同步技术可以保证输出画面严格同步无撕裂，支持Nvidia Gsync同步卡和AMD S400同步卡。
5.自动融合：通过摄像头反馈画面快速解决平面、弧形幕、球幕等规则模型的融合显示。
6.支持多屏宝：通过切片方式将4K信号进行分割给到四台投影机之间相互融合，以提高通道利用率。
7.视频加密：播控助手中自带的加密格式可对播放视频素材进行加密，为视频的版权提供安全保护
8.万能解码：超强解码器，支持几乎所有现今的视频格式，内置优化解码。
9.中控控制：中控分为输出和输入控制，输出控制支持输出TCP、UDP命令、网络继电器、DMX512、MTC和LTC时间码等控制其他设备。输入控制支持DMX512、LTC时间码、MIDI时间码和传感器输入等可由计算机、中控及灯光控台进行操控，实现软件与周边设备的联动，整体控制等需求。
10.移动控制端APP-ccMAX：软件配备强大的移动控制端APP-ccMAX，支持自定义按钮、界面布局、自定义场景等功能，可以实现对展厅设备的集中管控，快捷操作。
11.切片：支持对输出或者虚拟屏幕进行切片处理，可以切割为任意多边形并且支持顶点变换，实现各种异形创意显示需求。
12.媒体遮罩：可添加遮罩模板，使画面呈现特殊形状例如圆形、星形，同时支持自定义遮罩模板。在自定义遮罩中，可以编辑顶点的坐标位置。
13.支持特定抠像：调整R、G、B值，能够实时对画面特定颜色抠像进行效果输出，可调整门限值和平滑度，自定义抠像的区域。
14.效果切换：在不同的画面或场景间完成切换时，可灵活调整画面的缩放、位置、旋转、淡入淡出、透明度和对比度等效果，实现多种效果切换。
15.时间线模式：时间线上可任意添加多个图层画面，包括外部视频信号、流媒体以及本地的视频、图片、文本，并可对这些媒体信息进行实时的编辑（如透明度调节、文字编辑、形状轨迹修改等）。
16.节目预览：在舞台实时预览模式下，通过时间线或窗口编辑节目后，节目画面可在本地预览窗口中显示出来。
17.虚拟屏幕：虚拟屏幕中的画面可直接作为素材使用，虚拟屏幕尺寸、旋转等效果可自由调节。添加虚拟屏幕，对画面进行分割再拼接，实现更多创意显示如做摄像拼接、摄像特写、直播截取、异形屏播放等。
18.开关机脚本：设置开关机脚本，无需人员值守，自动实现控制端播放控制，脚本设置简单便捷。可通过同步脚本将其同步到显示端服务器，实现显示端脱机操作。
19.桌面融合：支持单机最大16通道的桌面融合，完美配合互动程序完成互动交互显示。
20.支持spout：支持spout接口的互动对接，能使用spout接口协议完成互动画面的本机传输与播放，解决采集卡的延迟和通道限制。 
21.主备模式：主备模式同时输出，保障画面输出过程的完整性，如遇到突发情况，备端自动切换使用，防止出现信号中断情况并保证输出和主端同步。
22.多声道音频解码输出：支持自定义声道，最高支持7.1声道播放；可实现多声道单独映射和4种立体声模板。
23.外部信号采集：信息采集包括网络采集和采集卡两种: 网络采集支持NDI采集、RTSP网络流采集;采集卡采集可自选格式、低延时模式和美颜，最大支持8路2K或4路4K信号采集。
24.设备状态监控
设备管理中显示服务器所连接的显示设备信息，包括：服务器的CPU、内存使用率，渲染帧率和屏幕使用状态等，支持自动记录服务器工作日志。
25.支持的媒体格式
视频：avi wmv rmvb rm mp4 3gp mpg mpeg mov mkv m2v ts mts m2t m2ts flv f4v m4v dat vob webm
音频：mp3 wav wma ape flac aac amr ogg m4a
图像：bmp jpg jpeg png ico tiff cur tif gif
文本：滚动和静止的文字播放方式，背景透明可叠加任意画面并支持文字效果编辑。
27.计划任务：可制定未来特定时间的时间线播放、节目播放、输出管理和其他任务，实现每周固定循环或固定时间切换节目播放内容。
28.DMX记录器：通过录制灯控台DMX灯光程序，将其记录为.dmx工程文件，将记录文件添加到输入控制后实现画面播放控制。</t>
  </si>
  <si>
    <t>套</t>
  </si>
  <si>
    <t>Kommander/hirender/YPS</t>
  </si>
  <si>
    <t>传输器</t>
  </si>
  <si>
    <t>SMT-1H1HDB</t>
  </si>
  <si>
    <t>≥150米传输距离</t>
  </si>
  <si>
    <t>宽博/视麦特/臻泓</t>
  </si>
  <si>
    <t>电源线</t>
  </si>
  <si>
    <t>RVV3*2.5</t>
  </si>
  <si>
    <t>3*2.5</t>
  </si>
  <si>
    <t>米</t>
  </si>
  <si>
    <t>绿联/长江/秋叶原</t>
  </si>
  <si>
    <t>光纤</t>
  </si>
  <si>
    <t>GYXTW-8B1</t>
  </si>
  <si>
    <t>室外8芯单模</t>
  </si>
  <si>
    <t>绿联/厚德揽胜/秋叶原</t>
  </si>
  <si>
    <t>转接头</t>
  </si>
  <si>
    <t>主动式</t>
  </si>
  <si>
    <t>主动式大DP转DVI</t>
  </si>
  <si>
    <t>绿联/丽台/秋叶原</t>
  </si>
  <si>
    <t>光模块</t>
  </si>
  <si>
    <t>LR 10KM-W</t>
  </si>
  <si>
    <t>万兆光纤光模块</t>
  </si>
  <si>
    <t>普联/厚德揽胜/博扬</t>
  </si>
  <si>
    <t>插排</t>
  </si>
  <si>
    <t>三位不带线</t>
  </si>
  <si>
    <t>三位不带线插排</t>
  </si>
  <si>
    <t>个</t>
  </si>
  <si>
    <t>德力西/公牛/雷士照明</t>
  </si>
  <si>
    <t>网线</t>
  </si>
  <si>
    <t>SZ-6305</t>
  </si>
  <si>
    <t>颜色：蓝色
频率：250MHz
绞线方式：八芯双绞
材质：OFC、PVC
线芯：23AWG纯铜芯
单股线径：0.57±0.01mm</t>
  </si>
  <si>
    <t>绿联/山泽/秋叶原</t>
  </si>
  <si>
    <t>跳线</t>
  </si>
  <si>
    <t>LC-LC</t>
  </si>
  <si>
    <t>LC-LC单膜双芯</t>
  </si>
  <si>
    <t>条</t>
  </si>
  <si>
    <t>长江/绿联/秋叶原</t>
  </si>
  <si>
    <t>设备辅材</t>
  </si>
  <si>
    <t>定制</t>
  </si>
  <si>
    <t>吊架及40*40  3个厚镀锌方钢连接件</t>
  </si>
  <si>
    <t>（二）</t>
  </si>
  <si>
    <t>1-2号馆2.C+D投影</t>
  </si>
  <si>
    <t>数字激光投影墙</t>
  </si>
  <si>
    <t>LU3563N</t>
  </si>
  <si>
    <t>1.系统采用DLP显示技术，德州仪器DLP™ 技术
2.★激光光源，光源寿命≥20000小时（标准）
3.芯片技术：≥DMD™芯片0.67" (对角线) ,≥WUXGA×1, DDP4422解码芯片,极致色彩；
4、★亮度输出ISO：≥7000流明；
5、★对比度：≥150000:1；
6、★实际分辨率：≥1920×1200；
7、★均匀度：≥90%
8.需要具有超导管冷却DMD系统,工作噪音低,令DMD系统稳定工作；
9.投影方式：需支持正投/背投，吊装/台式(支持横向/纵向360度倾角安装)；
10.需具有色彩匹配功能，在融合拼接项目中，用以方便用户微调色彩及亮度，以保持大屏幕画面的一致性；
11.需支持单机DLP-Link 3D、IR 3D及蓝光3D：支持帧封装、帧顺序、上下、左右格式；需具备3D-Sync in及out接口，可以实现3D同步；
12.需可选配≥7种镜头
13.需具有几何校正功能：四角校正、水平梯形校正、垂直梯形校正；
14.需内置安装参考网格，以及RGBWB色彩测试图，方便用户进行投影预安装定位； 
15.要求具备HDBaseT功能，通过网线传送视频及控制信号，内置HDBaseT接收器，通过Cat5e/6网线及选配的HDBaseT发射器，支持≥100米距离传送视频及音频信号;
16.需具有密封光机系统、密封激光光源系统，灰尘无法进入激光光源及光学系统，令设备和图像长期稳定；
17.数字视频输入：≥DVI-D(HDCP) ×1、≥HDMI 1.4b ×2、≥DisplayPort×1（和RJ45共用，支持视频、音频传送）;
18.模拟视频输入：≥VGA(15-pin D-Sub,支持分量视频)×1、≥RGBHV(5 BNC)×1；                                                                                                    19.重量≥23KG
商务要求：
1、提供所投投影机产品厂家项目授权书及售后服务承诺函并加盖厂家公章。
2、提供所投投影机产品公开发行的彩页或者技术参数证明函并加盖厂家公章。
3、提供投影机产品3C、环保、节能认证证书并加盖厂家公章。
4、★所投品牌生产厂商需具有校准实验室和检测中心，该品牌生产厂商的校准实验室和检测中心需提供由中国合格评定国家认可委员会颁发的带有CNAS标志的实验室认可证书，证书需加盖厂家公章。
5、提供投标品牌生产厂商由中国质量检验协会颁发的2020全国质量诚信先进企业、2020年全国质量信得过产品、2020年全国质量信誉保障产品、2020全国投影仪设备行业质量领先企业、2020全国投影仪设备行业质量领先品牌、2020全国质量信用优秀企业等证明文件并加盖厂家公章。
6、提供投标品牌生产厂商ISO 9001、ISO 14001认证证书，证书需加盖厂家公章。</t>
  </si>
  <si>
    <t>全息激光投影</t>
  </si>
  <si>
    <t>0.3：1</t>
  </si>
  <si>
    <t>0.495：1</t>
  </si>
  <si>
    <t>（三）</t>
  </si>
  <si>
    <t>2-4号馆演绎空间投影</t>
  </si>
  <si>
    <t>数字激光投影墙1+2</t>
  </si>
  <si>
    <t xml:space="preserve">1、系统采用DLP显示技术，德州仪器DLP™ 技术
2、★激光光源，光源寿命≥20000小时（标准）
3、芯片技术：DMD™芯片≥0.67" (对角线) ，≥WUXGA×1, DDP4422解码芯片,极致色彩；
4、★亮度输出ISO：≥9000流明；
5、★对比度：≥150000:1；
6、★实际分辨率：≥1920×1200；
7、★画面比例：16:10(原始)/16:9；4:3；2.35：1(兼容)
8、★均匀度：≥90%
9、工作噪音：≤33分贝（标准模式）
10、梯形校正：垂直±25°,水平±30°
11、投影方式：需支持720度吊装使用:可以镜头向上或向下360度安装使用；可以侧面90度方向360度安装使用；
12、净重：≥24.5KG 
13、待机功耗≤0.5W
14、★需支持DLP-Link 3D、IR 3D及蓝光3D，支持帧封装、帧顺序、上下、左右格式内容，具备3D-Sync输入及输出接口，实现3D同步；
15、★一秒快速拆装镜头；居中镜头设计，标配7种手动镜头可选，投射比覆盖0.77-5.0：1；
16、要求具有几何校正功能：四角校正、水平梯形校正、垂直梯形校正；
17、★要求具有融合拼接功能，具备融合拼接保存设计，自动同步选择关，对应融合拼接的融合带保存使用；；
18、要求具备HDBaseT功能，通过网线传送视频及控制信号，内置HDBaseT接收器，通过Cat5e网线及选配的HDBaseT发射器，支持100米距离传送视频及音频信号；
19、输入端子：≥VGA(15-pin D-Sub,支持分量视频)×1、≥RGBHV(5 BNC)×1、≥HDMI(V1.4)×2、≥DVI-D(HDCP)×1
20、输出端子：≥VGA(15-pin D-Sub)×1、≥音源(L/R RCA)×1组
21、控制端口 ：≥12V控制口(同步启动电动幕布)×1、≥RS232×2、≥RJ-45×1、有红外无线接收器，前后部各一个、有线遥控器接口×1、≥USB B×1,用于维修, ≥USB A×1, 用于电源；
商务要求：
1、提供所投投影机产品厂家项目授权书及售后服务承诺函并加盖厂家公章。
2、提供所投投影机产品公开发行的彩页或者技术参数证明函并加盖厂家公章。
3、提供投影机产品3C、环保、节能认证证书并加盖厂家公章。
4、★所投品牌生产厂商需具有校准实验室和检测中心，该品牌生产厂商的校准实验室和检测中心需提供由中国合格评定国家认可委员会颁发的带有CNAS标志的实验室认可证书，证书需加盖厂家公章。
5、提供投标品牌生产厂商由中国质量检验协会颁发的2020全国质量诚信先进企业、2020年全国质量信得过产品、2020年全国质量信誉保障产品、2020全国投影仪设备行业质量领先企业、2020全国投影仪设备行业质量领先品牌、2020全国质量信用优秀企业等证明文件并加盖厂家公章。
6、提供投标品牌生产厂商ISO 9001、ISO 14001认证证书，证书需加盖厂家公章。    </t>
  </si>
  <si>
    <t>数字全息激光投影（牢笼）</t>
  </si>
  <si>
    <t>0.6：1</t>
  </si>
  <si>
    <t>zhehaoV2</t>
  </si>
  <si>
    <t>服务器IPC-820/I7-6700/16G内存/250G SSD固态，高端独显</t>
  </si>
  <si>
    <t>水晶头</t>
  </si>
  <si>
    <t>DJ-650U</t>
  </si>
  <si>
    <t>六类</t>
  </si>
  <si>
    <t>盒</t>
  </si>
  <si>
    <t>（四）</t>
  </si>
  <si>
    <t>3-5号馆演绎空间投影</t>
  </si>
  <si>
    <t>0.65—0.76：1</t>
  </si>
  <si>
    <t>1.54-1.93：1</t>
  </si>
  <si>
    <t>（五）</t>
  </si>
  <si>
    <t>4号项目机房内总控系统与机柜</t>
  </si>
  <si>
    <t>主控端显示器</t>
  </si>
  <si>
    <t>24 英寸</t>
  </si>
  <si>
    <t>面板尺寸≥ 24 英寸；
宽高比 16:9；
最佳分辨率≥ 1920 x 1080；</t>
  </si>
  <si>
    <t>戴尔/PHILIPS/联想</t>
  </si>
  <si>
    <t>主控端服务器</t>
  </si>
  <si>
    <t>主控端全媒体总控系统</t>
  </si>
  <si>
    <t>V1.0</t>
  </si>
  <si>
    <t>中控控制
中控分为输出和输入控制，输出控制支持输出TCP、UDP命令、网络继电器、DMX512、MTC和LTC时间码等控制其他设备。输入控制支持DMX512、LTC时间码、MIDI时间码和传感器输入等可由计算机、中控及灯光控台进行操控，实现软件与周边设备的联动，整体控制等需求。</t>
  </si>
  <si>
    <t>电源控制器</t>
  </si>
  <si>
    <t>zqwl-io1cxrc4</t>
  </si>
  <si>
    <t>≥4路</t>
  </si>
  <si>
    <t xml:space="preserve">雷士/智嵌物联/也仁 </t>
  </si>
  <si>
    <t>千兆交换机</t>
  </si>
  <si>
    <t>S5120V3-28P-SI</t>
  </si>
  <si>
    <t xml:space="preserve"> ≥24千兆电口+≥4光口</t>
  </si>
  <si>
    <t>HUAWEI/H3C/HP</t>
  </si>
  <si>
    <t>鼠标键盘</t>
  </si>
  <si>
    <t>FG1010</t>
  </si>
  <si>
    <t>鼠标+键盘</t>
  </si>
  <si>
    <t>罗技/双飞燕/联想</t>
  </si>
  <si>
    <t>机柜</t>
  </si>
  <si>
    <t>19U</t>
  </si>
  <si>
    <t>高宽深 ≥1000*600*800，2室外防水型+1室内</t>
  </si>
  <si>
    <t>大唐/阳光/图腾</t>
  </si>
  <si>
    <t>二</t>
  </si>
  <si>
    <t>音响系统</t>
  </si>
  <si>
    <t>控制系统设备</t>
  </si>
  <si>
    <t>数字调音台</t>
  </si>
  <si>
    <t>M32 Live</t>
  </si>
  <si>
    <t>现场数字调音台系统，独立单机操作，1 个强光型7”液晶显示屏，96输入 x 96输出任意的直接点对点路由总40输入通道，8通道aux(辅助)输入25条输出母线，本地 32 Mic/Line 输入，16模拟输出8个DCA编组，6 个哑音编组，25个电动推子，29个彩色小显示屏，16种效果器 ，96k，40bit浮点处理 ，192 kHz的ADC和DAC转换器，可 iPad 和 iPhone 遥控控制，可扩展 32×32通道USB音频接口</t>
  </si>
  <si>
    <t>A&amp;H/Midas/Digico</t>
  </si>
  <si>
    <t>Dante音频卡</t>
  </si>
  <si>
    <t>DN32-DANTE</t>
  </si>
  <si>
    <t>32×32DANTE协议卡</t>
  </si>
  <si>
    <t>A&amp;H/KT/Digico</t>
  </si>
  <si>
    <t>时序电源</t>
  </si>
  <si>
    <t>CS-801</t>
  </si>
  <si>
    <t>最大输入电流：40A
单路最大输出电流：20A
滤波器：电容滤波器 
工作电压：220V/50-60Hz
输出电源插座：万用插座。前面板1路直通式万用插，后面板8个受控万用插座
每一路开关间隔时间：1秒
联机支持：可支持8台设备同时联机使用
中控协议串口：带RS232中控串口
机箱高度：1.5U（符合机柜按照标准）</t>
  </si>
  <si>
    <t>R&amp;H/iBO/GULAUDIO</t>
  </si>
  <si>
    <t>网络交换机</t>
  </si>
  <si>
    <t>24口千兆电+4千兆光纤口三层网管企业级网络交换机</t>
  </si>
  <si>
    <t>监听扬声器</t>
  </si>
  <si>
    <t>F-105P</t>
  </si>
  <si>
    <t>5寸有源监听扬声器</t>
  </si>
  <si>
    <t>只</t>
  </si>
  <si>
    <t>JBL/iBO/YAMAHA</t>
  </si>
  <si>
    <t>播控电脑</t>
  </si>
  <si>
    <t>Macmini</t>
  </si>
  <si>
    <t>八核M1芯片 8G 256G SSD 台式电脑</t>
  </si>
  <si>
    <t>戴尔/APPLE/联想</t>
  </si>
  <si>
    <t>播放软件</t>
  </si>
  <si>
    <t>Q-Lab</t>
  </si>
  <si>
    <t>专业音频播放平台</t>
  </si>
  <si>
    <t>海贝/Q-Lab/aigo EROS A</t>
  </si>
  <si>
    <t>DANTE虚拟声卡</t>
  </si>
  <si>
    <t>DVS</t>
  </si>
  <si>
    <t>64*64路</t>
  </si>
  <si>
    <t>绿联/audinate/天创恒达</t>
  </si>
  <si>
    <t>应急话筒</t>
  </si>
  <si>
    <t>SM58S</t>
  </si>
  <si>
    <t>有线动圈话筒</t>
  </si>
  <si>
    <t>支</t>
  </si>
  <si>
    <t>SENNHEISER/SHUREAKG</t>
  </si>
  <si>
    <t>二号馆及过道</t>
  </si>
  <si>
    <t>全频扬声器</t>
  </si>
  <si>
    <t>Q-6C</t>
  </si>
  <si>
    <t>频率响应 : 80Hz-18kHz（±3dB）/70-20kHz(-10dB)
灵敏度 :   94dB
标称阻抗: 8 Ohm 
额定功率 : 150W(AES)   
低音单元: 1×6.5〞
高音单元: 1×1.4〞
标称覆盖角:110°(H)×110°(V)
最大声压级: 116dB SPL,122dB SPL peak
尺寸 :（H×W×D） 250×195×220（mm）
重量 : 4.4(kg)</t>
  </si>
  <si>
    <t>Q-8C</t>
  </si>
  <si>
    <t>频率响应 : 65Hz-18kHz（±3dB）/55-20kHz(-10dB)
灵敏度 :   95dB
标称阻抗: 8 Ohm 
额定功率 : 200W(AES)   
低音单元: 1×8〞
高音单元: 1×1.4〞
标称覆盖角:110°(H)×110°(V)
最大声压级: 118dB SPL,124dB SPL peak
尺寸 :（H×W×D） 360×250×270（mm）
重量 : 7.2(kg)</t>
  </si>
  <si>
    <t>低频扬声器</t>
  </si>
  <si>
    <t>P-118B</t>
  </si>
  <si>
    <t>频率响应 : 45Hz-150Hz（±3dB）/40Hz-300Hz(-10dB)
灵敏度:  102dB
标称阻抗: 8 Ohm  
额定功率: 700W
低音单元：1×18”
最大声压级: 130dB SPL,136dB SPL peak
尺寸:（H×W×D） 690×580×600（mm）
重量 : 42(kg)</t>
  </si>
  <si>
    <t>功率放大器</t>
  </si>
  <si>
    <t>MD4.3</t>
  </si>
  <si>
    <t>输出功率
        8Ω立体声  4×300W
        4Ω立体声  4×550W
桥接功率
        8Ω桥接功率 2×1000
电压增益:  33dB
尺寸:88×482×487mm
重量：8.0kg</t>
  </si>
  <si>
    <t>MD4.13</t>
  </si>
  <si>
    <t>输出功率
        8Ω立体声  4×1300W
        4Ω立体声  4×1670W
桥接功率
        8Ω桥接功率 2×4000
电压增益: 37.8dB
尺寸:88×482×487mm
重量：8.0kg</t>
  </si>
  <si>
    <t>音频矩阵</t>
  </si>
  <si>
    <t>DM-0808</t>
  </si>
  <si>
    <t>模拟输入输出:8 通道输入，8 通道输出
模/数动态范围(A-计权) 114dB
数/模动态范围(A-计权)120dB
输出电平0/-6dB
采样率48k
输入5/8/12段（可选）PEQ/AFC/AEC/ANS/AGC/Autor Mixer
输出分频器；5/8/12段PEQ,延时器；限幅器
频率响应20～20kHz (±0.2dB)  
共模抑制@60HZ80dBu
最大电平+24dBu</t>
  </si>
  <si>
    <t>S1224F</t>
  </si>
  <si>
    <t>24口千兆电+2千兆光纤口非网管企业级网络交换机</t>
  </si>
  <si>
    <t>四号馆</t>
  </si>
  <si>
    <t>F-12B</t>
  </si>
  <si>
    <t>频率响应 : 40Hz-180Hz（±3dB）/30Hz-250Hz(-10dB)
灵敏度 :  99dB
标称阻抗 :   8 Ohm
额定功率: 400W(AES)
低音单元: 1×12〞
最大声压级: 125dB SPL,131dB SPL peak
尺寸:（H×W×D） 340×500×405（mm）
重量 : 19(kg)</t>
  </si>
  <si>
    <t>MD4.7</t>
  </si>
  <si>
    <t>输出功率
        8Ω立体声  4×700W
        4Ω立体声  4×1030W
桥接功率
        8Ω桥接功率 2×2300W
电压增益:  35.3dB
尺寸:88×482×487mm
重量：8.0kg</t>
  </si>
  <si>
    <t>五号馆</t>
  </si>
  <si>
    <t>安装辅料</t>
  </si>
  <si>
    <t>音箱线</t>
  </si>
  <si>
    <t>2*2.5mm</t>
  </si>
  <si>
    <t>在扩展模式下，可控制多达65536个参数（最多256个DMX线路）
4096 HTP / LTP参数
7个DMX输出   
1个DMX输入
内置7寸触摸屏
2个DVI输出
LTC输入和MIDI输入和输出
2个以太网连接器
3个USB2.0接口</t>
  </si>
  <si>
    <t>成丰/华敏/日升</t>
  </si>
  <si>
    <t>2*4mm</t>
  </si>
  <si>
    <t>规格：PRO-C，与4号馆雾机匹配</t>
  </si>
  <si>
    <t>音频信号线</t>
  </si>
  <si>
    <t>2*0.3mm</t>
  </si>
  <si>
    <t>规格：PRO-J，与4号馆雾机匹配</t>
  </si>
  <si>
    <t>音频接插件</t>
  </si>
  <si>
    <t>4芯音箱插头</t>
  </si>
  <si>
    <t>定制，24路20A，25路20A断路器，24路20A继电器模块，T2浪涌保护器</t>
  </si>
  <si>
    <t>音王/日升/甬声</t>
  </si>
  <si>
    <t>卡龙公母头</t>
  </si>
  <si>
    <t>定制，16U配置
尺寸规格：600*600*16u</t>
  </si>
  <si>
    <t>对</t>
  </si>
  <si>
    <t>安装配件</t>
  </si>
  <si>
    <t>音箱吊架</t>
  </si>
  <si>
    <t xml:space="preserve">定制，24个10/100/1000BASE-T以太网端口,4 个千兆SFP,交流供电)，含4路千兆单模模块   </t>
  </si>
  <si>
    <t>三</t>
  </si>
  <si>
    <t>不含税合计</t>
  </si>
  <si>
    <t>元</t>
  </si>
  <si>
    <t>四</t>
  </si>
  <si>
    <t>增值税税率（三*费率）</t>
  </si>
  <si>
    <t>%</t>
  </si>
  <si>
    <t>五</t>
  </si>
  <si>
    <t>含税总价（三+四）</t>
  </si>
  <si>
    <t>备注：以上最高限价根据业主跟审单位核价并结合市场询价后所得</t>
  </si>
  <si>
    <t>品牌</t>
  </si>
  <si>
    <t>注：
1、上表所列设备数量为设计图所列数量，除非设计变更增减，否则不做调整；上表所列管、线及其他辅助材料为合同包干量，如实际安装过程中超出合同量，按合同量包干不做调整，如实际安装过程中少于合同包干量，按实际数量结算。
2、表中所列不含税单价为乙方供应至甲方上列工程地点的到场费用，包括并不限于货物本身价值、运输费、装车费、保险费、安装费等一切费用。          
3、本合同为固定单价合同，不含税单价不因任何原因进行调整。
4、若因国家相关政策，导致税率发生变化的，增值税税率按实调整。</t>
  </si>
  <si>
    <t>竞价人（盖章）：</t>
  </si>
  <si>
    <t>日  期：</t>
  </si>
  <si>
    <t>返回目录</t>
  </si>
  <si>
    <t>项目名称：</t>
  </si>
  <si>
    <t>项目负责人：</t>
  </si>
  <si>
    <t>审核人（签字）：</t>
  </si>
  <si>
    <t>日期：20220823</t>
  </si>
  <si>
    <t>一、1号馆外主舞台</t>
  </si>
  <si>
    <t>单价（元）</t>
  </si>
  <si>
    <t>总价（元）</t>
  </si>
  <si>
    <t>音柱</t>
  </si>
  <si>
    <t>F-526</t>
  </si>
  <si>
    <t>IBO</t>
  </si>
  <si>
    <t>频率响应 :60Hz-18kHz（±3dB）/50Hz-19kHz(-10dB)
灵敏度 : 100dB
标称阻抗 : 6 Ohm 
额定功率: 600W(AES)  
低音单元 :6×5.5〞
高音单元: 2×2〞(with pwh)
标称覆盖角: 90°（H）X 10°- 40°（V) 可调
最大声压级:  128dB SPL,134dB SPL peak
尺寸 : （H×W×D）1210×180×250（mm）
重量 : 24(kg)</t>
  </si>
  <si>
    <t>防水</t>
  </si>
  <si>
    <t>超低频扬声器</t>
  </si>
  <si>
    <t>功放</t>
  </si>
  <si>
    <t>MD4. 13</t>
  </si>
  <si>
    <t>输出功率
        8Ω立体声  4×1300W
        4Ω立体声  4×1670W
桥接功率
        8Ω桥接功率 2×4000
电压增益: 37.8dB
尺寸（W×H×D):482×31×88
重量：8.0kg</t>
  </si>
  <si>
    <t>处理器</t>
  </si>
  <si>
    <t>模拟输入输出:8 通道输入，8 通道输出
模/数动态范围(A-计权) 114dB
数/模动态范围(A-计权)120dB
输出电平0/-6dB
采样率48k
输入5/8/12段（可选）PEQ/AFC/AEC/ANS/AGC/Autor Mixer
输出分频器；5/8/12段PEQ,延时器；限幅器
频率响应20～20kHz (±0.2dB)  
共模抑制@60HZ80dBu
最大电平+24dBu
总谐波失真＜0.003% @1KHz,+4dBu
本底噪声（A-计权-模拟）-90dBu
本底噪声（A-计权-Dante）N/C
接口GPIO输入输出共用8个
RS232/RS485
RJ45控制接口
USB接口
平衡输入输出8路输入8路输出（凤凰插接口）
DANTE网络接口 选配
幻象电源48V
供电要求AC110V-240V,50Hz/60Hz  
尺寸482*260*45mm
净重3kg</t>
  </si>
  <si>
    <t>带8进8出dante</t>
  </si>
  <si>
    <t>调音台</t>
  </si>
  <si>
    <t>M32 LIVE</t>
  </si>
  <si>
    <t>midas</t>
  </si>
  <si>
    <t>DANTE协议卡-M32使用</t>
  </si>
  <si>
    <t>张</t>
  </si>
  <si>
    <t>Klark Teknik</t>
  </si>
  <si>
    <t>IMAC</t>
  </si>
  <si>
    <t>APPPLE</t>
  </si>
  <si>
    <t>Apple iMac 24英寸 4.5K屏 新款八核M1芯片(7核图形处理器) 8G 256G SSD 一体式电脑主机 银色 MGTF3CH/A</t>
  </si>
  <si>
    <t>DANTE虚拟声卡序列号</t>
  </si>
  <si>
    <t>Dante Virtual Soundcard License</t>
  </si>
  <si>
    <t>audinate</t>
  </si>
  <si>
    <t>24口交换机</t>
  </si>
  <si>
    <t>S1730S-S24T4S-QA2</t>
  </si>
  <si>
    <t>Huawei</t>
  </si>
  <si>
    <t>带4路光口</t>
  </si>
  <si>
    <t>5寸监听音箱</t>
  </si>
  <si>
    <t>HS5</t>
  </si>
  <si>
    <t>yamaha</t>
  </si>
  <si>
    <t>5寸有源监听音箱</t>
  </si>
  <si>
    <t>无线话筒套装</t>
  </si>
  <si>
    <t>ATW-3212/C510</t>
  </si>
  <si>
    <t>audio-technica</t>
  </si>
  <si>
    <t>UHF频段捷变频分集式无线手持话筒系统。两组独立调谐器,真分集式接收；工作频率(分频段):470.125~937.400MHz；10个编组每组最多可达40个通道,2400个可选频点；调制方式:FM调频；总谐波失真:&lt;1.0%(±17.5 kHz频偏于1kHz)；工作距离:约100米(典型情况下)；镜象抑制:60dB正常；射频灵敏度:20dBµV于调噪比60dB(50Ω终端)；最大输出电平:平衡(XLRM卡侬公座):+18dBV；天线输入: BNC型,50Ω；天线供电:12V直流,合共60mA；接收机电源,直流12V,1A,提供100-240VAC电源适配器；工作环境温度:-5℃至45℃；尺寸:210x43.4x191mm；重量:1.1Kg。射手持话筒射频功率高低可调:30mW/10mW；收音头:动圈式,心形指向性；频率响应:25Hz～16.7Hz；最大频率偏移量:±36khz(thd:10%)；动态范围:115dB以上,A加权；最大同时使用数量:最大每频段40通道；电池(不包含):1.5V AA 5号电池x2；电池寿命:8～9.5小时；工作环境温度:-5℃至45℃；尺寸:265xØ53.7mm；重量:330g。</t>
  </si>
  <si>
    <t>是否需要，待确认</t>
  </si>
  <si>
    <t>无线腰包套装</t>
  </si>
  <si>
    <t>ATW-3211</t>
  </si>
  <si>
    <t>UHF频段捷变频分集式无线腰包发射系统。两组独立调谐器,真分集式接收；工作频率(分频段):470.125~937.400MHz；10个编组每组最多可达40个通道,2400个可选频点；调制方式:FM调频；总谐波失真:&lt;1.0%；工作距离:约100米(典型情况下)；镜象抑制:60dB正常；射频灵敏度:20dBµV于调噪比60dB(50Ω终端)；最大输出电平:平衡(XLRM卡侬公座):+18dBV；天线输入: BNC型,50Ω；天线供电:12V直流,合共60mA；接收机电源,直流12V,1A,提供100-240VAC电源适配器；工作环境温度:-5℃至45℃；尺寸:210x43.4x191mm；重量:1.1Kg。无线腰包发射机射频功率高低可调:30mW/10mW；频率响应:31Hz～15.5KHz；高通滤波:150Hz；最大频率偏移量:±38khz；动态范围:115dB；最大同时使用数量:6频段,每频段30套；电池(不包含):1.5V AA 5号电池x2；电池寿命:8～9.5小时；工作环境温度:-5℃至45℃；尺寸:64x82x23mm；重量:102g。</t>
  </si>
  <si>
    <t>无线头戴话筒</t>
  </si>
  <si>
    <t>BP894cH-TH</t>
  </si>
  <si>
    <t>微型高级心形指向性头戴话筒。连接于腰包发射机使用；元件:静电形电容话筒；指向性:心形指向性；频率响应:20Hz～20KHz；开路灵敏度:-49dB(3.5mV)以1V于1Pa；最大输入声压级:135dB；信噪比:63dB；电流/消耗功率:0.1mA于5V典型；供电2.5~11V；重量:收音头连杆及耳挂2.0 克；尺寸:收音头长6.5mm,直径2.8mm;连杆长107.4mm,直径1.09mm；输出端子:4针cH螺丝插头；导线1.4m长,1.6mm直径连接线,2芯线连屏蔽电线。</t>
  </si>
  <si>
    <t>天线分配器</t>
  </si>
  <si>
    <t>ATW-DA2214</t>
  </si>
  <si>
    <t>UHF频段天线分配放大器。分集式天线分配器,可把2对(4块)天线接收信号作整体增益分配到4个通道的无线接收系统中(最多还可链接4台分配器)；独立的链机输出通道,亦可做本机第5路输出；以宽频带470MHz～990MHz范围工作；输入/输出插头:BNC母头；输入/输出:2x2个汇合输入、2x4个分配输出、2x1个串联输出；0IP3:+37dBm(典型)；输出增益:+1.0 dB ± 2.0 dB；输入/输出增益:+1.0dB±2.0dB；天线供电(可选择):直流12V,最大300mA×4；电源:交流100～240V(50/60Hz)～直流18V 3.3A(中心正极)切换式外接电源；尺寸:402×45.5×232mm；重量:3.5kg；标配:电源线,连接线,接收机电源线/链机电源线。</t>
  </si>
  <si>
    <t>无源指向性天线</t>
  </si>
  <si>
    <t>ATW-A49</t>
  </si>
  <si>
    <t>UHF 宽带LPDA天线。对数周期偶极阵(LPDA)天线,为无线系统提供2合1的高增益的接收能力；远距离接收、发射及复杂环境应用；轻易稳固的安装,拆除,方便携带；提供90°角度固定频带中的定向覆盖接收；玻离钢及铜膜镀层构造,耐用、防腐蚀、抗紫外线、防震及轻盈；元件:无源偶极天线；频率响应:440MHz～900MHz；增益:6dB；电压驻波比:≤1.7:1；阻抗:50Ω；指向性:椭圆指向90°；指向极性:垂直(于垂直安装)；振子数目:9 段；插头:固定直角BNC端子；尺寸:268×285×25mm；重量:326g。</t>
  </si>
  <si>
    <t>电源时序器</t>
  </si>
  <si>
    <t>iBO</t>
  </si>
  <si>
    <t>32u</t>
  </si>
  <si>
    <t>32U</t>
  </si>
  <si>
    <t>小计1：</t>
  </si>
  <si>
    <t>二、2号馆，4号馆之间表演区</t>
  </si>
  <si>
    <t>小计2：</t>
  </si>
  <si>
    <t>三、4号馆</t>
  </si>
  <si>
    <t>DM-1616</t>
  </si>
  <si>
    <t>模拟输入输出:16 通道输入，16 通道输出
模/数动态范围(A-计权) 114dB
数/模动态范围(A-计权)120dB
输出电平0/-6dB
采样率48k
输入5/8/12段（可选）PEQ/AFC/AEC/ANS/AGC/Autor Mixer
输出分频器；5/8/12段PEQ,延时器；限幅器
频率响应20～20kHz (±0.2dB)  
共模抑制@60HZ80dBu
最大电平+24dBu
总谐波失真＜0.003% @1KHz,+4dBu
本底噪声（A-计权-模拟）-90dBu
本底噪声（A-计权-Dante）N/C
接口GPIO输入输出共用8个
RS232/RS485
RJ45控制接口
USB接口
平衡输入输出8路输入8路输出（凤凰插接口）
DANTE网络接口 选配
幻象电源48V
供电要求AC110V-240V,50Hz/60Hz  
尺寸482*260*45mm
净重3kg</t>
  </si>
  <si>
    <t>带16进16出dante</t>
  </si>
  <si>
    <t>小计3：</t>
  </si>
  <si>
    <t>四、5号馆</t>
  </si>
  <si>
    <t>小计4：</t>
  </si>
  <si>
    <t>五、剧本杀绿道</t>
  </si>
  <si>
    <t>F-304</t>
  </si>
  <si>
    <t>频率响应 :100Hz-18kHz（±3dB）/80Hz-20kHz(-10dB)
灵敏度 : 100dB
标称阻抗 : 8 Ohm/24 Ohm 可选 
额定功率: 160W(AES)                                                                                                                                                                        
全频单元 :4×3.5〞
标称覆盖角: 90°(H)×40°(V)
最大声压级:  120dB SPL,126dB SPL peak
尺寸 : （H×W×D）415×102×100（mm）
重量 : 4.5(kg)</t>
  </si>
  <si>
    <t>MD4. 3</t>
  </si>
  <si>
    <t>输出功率
        8Ω立体声  4×300W
        4Ω立体声  4×550W
桥接功率
        8Ω桥接功率 2×1000
电压增益:  33dB
尺寸（W×H×D):482×31×88
重量：8.0kg</t>
  </si>
  <si>
    <t>MD4. 7</t>
  </si>
  <si>
    <t>64*64</t>
  </si>
  <si>
    <t>模拟输出2通道转dante</t>
  </si>
  <si>
    <t>ADP-DAO-AU-0X2</t>
  </si>
  <si>
    <t>小计5：</t>
  </si>
  <si>
    <t>六、工程安装附件</t>
  </si>
  <si>
    <t>线材及辅料</t>
  </si>
  <si>
    <t>批</t>
  </si>
  <si>
    <t>国产优质</t>
  </si>
  <si>
    <t>线材，桥架，线管，安装接插件等</t>
  </si>
  <si>
    <t>小计6：</t>
  </si>
  <si>
    <t>合计（小计1-6）：</t>
  </si>
  <si>
    <t>工程安装施工费：</t>
  </si>
  <si>
    <t>包含人工费、材料费、施工机具使用费</t>
  </si>
  <si>
    <t>工程管理费：</t>
  </si>
  <si>
    <t>包含项目现场管理人员工资、办公费、差旅交通费、固定资产使用费、工具用具使用费、劳动保险保护费、检验试验费、等相关费用</t>
  </si>
  <si>
    <t>措施项目费：</t>
  </si>
  <si>
    <t>包含安全文明施工费、夜间施工增加费、二次搬运费、已完工程及设备保护费等相关费用</t>
  </si>
  <si>
    <t>税金：</t>
  </si>
  <si>
    <t>增值税销项税额：设备类税率13%、施工安装费用类9%</t>
  </si>
  <si>
    <t>总合计：</t>
  </si>
  <si>
    <t>大写：</t>
  </si>
  <si>
    <t>二号馆</t>
  </si>
  <si>
    <t>投影机</t>
  </si>
  <si>
    <t>5000流明  
分辨率1920*1200
镜头： 0.25:1</t>
  </si>
  <si>
    <t>超短焦一体机  0.25：1</t>
  </si>
  <si>
    <t>第一幕墙面投影</t>
  </si>
  <si>
    <t>融合软件、播控系统</t>
  </si>
  <si>
    <t>C5</t>
  </si>
  <si>
    <t>澜景</t>
  </si>
  <si>
    <t>至强E-2246/DDR4 16G ECC/512G NVME SSD/P2200/导轨</t>
  </si>
  <si>
    <t>含软硬件（2通道）</t>
  </si>
  <si>
    <t>10000流明  
分辨率1920*1200
镜头： 0.25:1</t>
  </si>
  <si>
    <t>第一幕星空幕</t>
  </si>
  <si>
    <t>至强E-2246/DDR4 16G ECC/512G NVME SSD/P2200V2/导轨</t>
  </si>
  <si>
    <t>含软硬件（3通道）</t>
  </si>
  <si>
    <t>第二、三幕升降纱幕</t>
  </si>
  <si>
    <t>第二、三幕墙面投影</t>
  </si>
  <si>
    <t>含软硬件（6通道）</t>
  </si>
  <si>
    <t>第四幕</t>
  </si>
  <si>
    <t>四号馆（墙面）</t>
  </si>
  <si>
    <t>8000流明  
分辨率1920*1200
镜头： 0.38:1</t>
  </si>
  <si>
    <t>四号馆（纱幕）</t>
  </si>
  <si>
    <t>隧道</t>
  </si>
  <si>
    <t>10000流明  
分辨率1920*1200
镜头： 0.38:1</t>
  </si>
  <si>
    <t>播放盒</t>
  </si>
  <si>
    <t>设备+工程系统</t>
  </si>
  <si>
    <t>视频播放盒，带融合软件及控制功能</t>
  </si>
  <si>
    <t>网格幕</t>
  </si>
  <si>
    <t>含软硬件（12通道）</t>
  </si>
  <si>
    <t>纱幕</t>
  </si>
  <si>
    <t>特效幕</t>
  </si>
  <si>
    <t>墙面投影</t>
  </si>
  <si>
    <t>含软硬件（8通道）</t>
  </si>
  <si>
    <t>7000流明  
分辨率1920*1200
镜头：1.0:1</t>
  </si>
  <si>
    <t>台阶</t>
  </si>
  <si>
    <t>控制设备及线材辅料</t>
  </si>
  <si>
    <t>满足现场使用</t>
  </si>
  <si>
    <t>暂按35%预估</t>
  </si>
  <si>
    <t>合计（小计1-5）：</t>
  </si>
  <si>
    <t>项目</t>
  </si>
  <si>
    <t>内容</t>
  </si>
  <si>
    <t>单价</t>
  </si>
  <si>
    <t>小计</t>
  </si>
  <si>
    <t>备注说明</t>
  </si>
  <si>
    <t>定制系统</t>
  </si>
  <si>
    <t>系统</t>
  </si>
  <si>
    <t>手环系统</t>
  </si>
  <si>
    <t>积分系统、积分查询、积分充值等</t>
  </si>
  <si>
    <t>互动系统</t>
  </si>
  <si>
    <t>互动系统、感应系统、景区游玩指引、互动玩法说明等</t>
  </si>
  <si>
    <t>定制互动装置</t>
  </si>
  <si>
    <t>装置</t>
  </si>
  <si>
    <t>功能</t>
  </si>
  <si>
    <t>打卡装置、激活装置、充值查询装置</t>
  </si>
  <si>
    <t>组件</t>
  </si>
  <si>
    <t>土木结构</t>
  </si>
  <si>
    <t>座</t>
  </si>
  <si>
    <t>27寸户外防水触摸屏</t>
  </si>
  <si>
    <t>外观</t>
  </si>
  <si>
    <t>/</t>
  </si>
  <si>
    <t>环湖互动
喊泉装置</t>
  </si>
  <si>
    <t>喷泉</t>
  </si>
  <si>
    <t>中心高喷系统</t>
  </si>
  <si>
    <t>喷高20.0米</t>
  </si>
  <si>
    <t>组</t>
  </si>
  <si>
    <t>喷泉控制系统</t>
  </si>
  <si>
    <t>声控系统</t>
  </si>
  <si>
    <t>互动软件接口转换器</t>
  </si>
  <si>
    <t>浮排</t>
  </si>
  <si>
    <t>喷泉装置</t>
  </si>
  <si>
    <t>材料</t>
  </si>
  <si>
    <t>玻璃钢</t>
  </si>
  <si>
    <t>外壳+麦克风+灯带</t>
  </si>
  <si>
    <t>长城关互动
光影战士</t>
  </si>
  <si>
    <t>15000流明</t>
  </si>
  <si>
    <t>镜头</t>
  </si>
  <si>
    <t>ELPLW05，1.21：1投射比</t>
  </si>
  <si>
    <t>雷达</t>
  </si>
  <si>
    <t>30米激光雷达</t>
  </si>
  <si>
    <t>服务器</t>
  </si>
  <si>
    <t>定制媒体服务器</t>
  </si>
  <si>
    <t>架高</t>
  </si>
  <si>
    <t>4米架高</t>
  </si>
  <si>
    <t>防护箱</t>
  </si>
  <si>
    <t>恒温恒湿箱</t>
  </si>
  <si>
    <t>交互程序</t>
  </si>
  <si>
    <t>后端交互程序</t>
  </si>
  <si>
    <t>光纤头</t>
  </si>
  <si>
    <t>DVI转光纤</t>
  </si>
  <si>
    <t>内容制作</t>
  </si>
  <si>
    <t>线材</t>
  </si>
  <si>
    <t>互动球</t>
  </si>
  <si>
    <t>九曲阵
天灯互动</t>
  </si>
  <si>
    <t>80cm*65cm</t>
  </si>
  <si>
    <t>材质</t>
  </si>
  <si>
    <t>木制结构+LED灯</t>
  </si>
  <si>
    <t>定制互动系统</t>
  </si>
  <si>
    <t>定制互动内容</t>
  </si>
  <si>
    <t>秒</t>
  </si>
  <si>
    <t>儿童款
NFC手环</t>
  </si>
  <si>
    <t>近场感应/驱蚊</t>
  </si>
  <si>
    <t>外壳+Rfid标签</t>
  </si>
  <si>
    <t>纪念款
NFC手环</t>
  </si>
  <si>
    <t>近场感应/时间显示</t>
  </si>
  <si>
    <t>外壳+Rfid标签+时间显示模块</t>
  </si>
  <si>
    <t>环湖互动
冲锋陷阵</t>
  </si>
  <si>
    <t>灯光+感应器+控制器+定制互动系统+主机</t>
  </si>
  <si>
    <t>规格</t>
  </si>
  <si>
    <t>全长50米，造型间隔1米</t>
  </si>
  <si>
    <t>环湖互动
重力感应跷跷板</t>
  </si>
  <si>
    <t>灯光跷跷板+定制互动系统</t>
  </si>
  <si>
    <t>合计：</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</si>
</sst>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0_-;\-* #,##0_-;_-* &quot;-&quot;_-;_-@_-"/>
    <numFmt numFmtId="178" formatCode="#,##0_ ;\-#,##0\ "/>
    <numFmt numFmtId="179" formatCode="_-* #,##0.00_-;\-* #,##0.00_-;_-* &quot;-&quot;??_-;_-@_-"/>
    <numFmt numFmtId="180" formatCode="_ \¥* #,##0.00_ ;_ \¥* \-#,##0.00_ ;_ \¥* &quot;-&quot;??_ ;_ @_ "/>
    <numFmt numFmtId="181" formatCode="0_ "/>
    <numFmt numFmtId="182" formatCode="0.00_ "/>
    <numFmt numFmtId="183" formatCode="0.00;[Red]0.00"/>
  </numFmts>
  <fonts count="89">
    <font>
      <sz val="12"/>
      <name val="宋体"/>
      <charset val="134"/>
    </font>
    <font>
      <sz val="12"/>
      <name val="Arial"/>
      <charset val="134"/>
    </font>
    <font>
      <sz val="11"/>
      <color theme="1"/>
      <name val="微软雅黑"/>
      <charset val="134"/>
    </font>
    <font>
      <u/>
      <sz val="11"/>
      <color rgb="FF0000FF"/>
      <name val="宋体"/>
      <charset val="134"/>
      <scheme val="minor"/>
    </font>
    <font>
      <b/>
      <sz val="11"/>
      <color theme="1"/>
      <name val="微软雅黑"/>
      <charset val="134"/>
    </font>
    <font>
      <sz val="11"/>
      <name val="微软雅黑"/>
      <charset val="134"/>
    </font>
    <font>
      <sz val="9"/>
      <name val="微软雅黑"/>
      <charset val="134"/>
    </font>
    <font>
      <sz val="10"/>
      <name val="微软雅黑"/>
      <charset val="134"/>
    </font>
    <font>
      <b/>
      <sz val="10"/>
      <name val="宋体"/>
      <charset val="134"/>
    </font>
    <font>
      <b/>
      <sz val="10"/>
      <name val="Arial"/>
      <charset val="134"/>
    </font>
    <font>
      <sz val="10"/>
      <name val="Arial"/>
      <charset val="134"/>
    </font>
    <font>
      <sz val="12"/>
      <color rgb="FFFF0000"/>
      <name val="Arial"/>
      <charset val="134"/>
    </font>
    <font>
      <sz val="12"/>
      <name val="微软雅黑"/>
      <charset val="134"/>
    </font>
    <font>
      <sz val="10"/>
      <name val="宋体"/>
      <charset val="134"/>
    </font>
    <font>
      <sz val="10"/>
      <name val="宋体"/>
      <charset val="134"/>
      <scheme val="minor"/>
    </font>
    <font>
      <b/>
      <sz val="12"/>
      <name val="微软雅黑"/>
      <charset val="134"/>
    </font>
    <font>
      <b/>
      <sz val="11"/>
      <name val="微软雅黑"/>
      <charset val="134"/>
    </font>
    <font>
      <b/>
      <sz val="10"/>
      <name val="微软雅黑"/>
      <charset val="134"/>
    </font>
    <font>
      <sz val="11"/>
      <color theme="1"/>
      <name val="宋体"/>
      <charset val="134"/>
      <scheme val="minor"/>
    </font>
    <font>
      <sz val="10"/>
      <color theme="1"/>
      <name val="微软雅黑"/>
      <charset val="134"/>
    </font>
    <font>
      <sz val="10"/>
      <color indexed="8"/>
      <name val="宋体"/>
      <charset val="134"/>
      <scheme val="minor"/>
    </font>
    <font>
      <sz val="10"/>
      <color theme="1"/>
      <name val="宋体"/>
      <charset val="134"/>
    </font>
    <font>
      <b/>
      <sz val="10"/>
      <name val="宋体"/>
      <charset val="134"/>
      <scheme val="minor"/>
    </font>
    <font>
      <b/>
      <sz val="12"/>
      <color rgb="FFFF0000"/>
      <name val="微软雅黑"/>
      <charset val="134"/>
    </font>
    <font>
      <sz val="10"/>
      <color rgb="FFFF0000"/>
      <name val="微软雅黑"/>
      <charset val="134"/>
    </font>
    <font>
      <b/>
      <sz val="12"/>
      <name val="宋体"/>
      <charset val="134"/>
      <scheme val="minor"/>
    </font>
    <font>
      <sz val="10"/>
      <color theme="1"/>
      <name val="宋体"/>
      <charset val="134"/>
      <scheme val="minor"/>
    </font>
    <font>
      <sz val="10"/>
      <color rgb="FFFF0000"/>
      <name val="宋体"/>
      <charset val="134"/>
    </font>
    <font>
      <sz val="10"/>
      <name val="Microsoft YaHei Light"/>
      <charset val="134"/>
    </font>
    <font>
      <sz val="10"/>
      <color indexed="8"/>
      <name val="宋体"/>
      <charset val="134"/>
    </font>
    <font>
      <b/>
      <sz val="16"/>
      <name val="方正小标宋_GBK"/>
      <charset val="134"/>
    </font>
    <font>
      <sz val="10"/>
      <name val="方正小标宋_GBK"/>
      <charset val="134"/>
    </font>
    <font>
      <sz val="10"/>
      <name val="方正仿宋_GBK"/>
      <charset val="134"/>
    </font>
    <font>
      <sz val="9"/>
      <name val="方正仿宋_GBK"/>
      <charset val="134"/>
    </font>
    <font>
      <b/>
      <sz val="10"/>
      <name val="方正小标宋_GBK"/>
      <charset val="134"/>
    </font>
    <font>
      <b/>
      <sz val="10"/>
      <name val="方正仿宋_GBK"/>
      <charset val="134"/>
    </font>
    <font>
      <sz val="18"/>
      <name val="宋体"/>
      <charset val="134"/>
    </font>
    <font>
      <b/>
      <sz val="18"/>
      <name val="仿宋"/>
      <charset val="134"/>
    </font>
    <font>
      <sz val="14"/>
      <name val="仿宋_GB2312"/>
      <charset val="134"/>
    </font>
    <font>
      <sz val="16"/>
      <name val="宋体"/>
      <charset val="134"/>
    </font>
    <font>
      <sz val="14"/>
      <name val="方正仿宋_GBK"/>
      <charset val="134"/>
    </font>
    <font>
      <u/>
      <sz val="14"/>
      <name val="方正仿宋_GBK"/>
      <charset val="134"/>
    </font>
    <font>
      <sz val="10.5"/>
      <name val="Times New Roman"/>
      <charset val="134"/>
    </font>
    <font>
      <b/>
      <sz val="15"/>
      <name val="宋体"/>
      <charset val="134"/>
    </font>
    <font>
      <sz val="11"/>
      <color indexed="8"/>
      <name val="宋体"/>
      <charset val="134"/>
    </font>
    <font>
      <sz val="11"/>
      <color theme="0"/>
      <name val="宋体"/>
      <charset val="134"/>
      <scheme val="minor"/>
    </font>
    <font>
      <sz val="11"/>
      <color theme="1"/>
      <name val="宋体"/>
      <charset val="0"/>
      <scheme val="minor"/>
    </font>
    <font>
      <sz val="11"/>
      <color rgb="FF3F3F76"/>
      <name val="宋体"/>
      <charset val="0"/>
      <scheme val="minor"/>
    </font>
    <font>
      <sz val="11"/>
      <color indexed="62"/>
      <name val="宋体"/>
      <charset val="134"/>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Times New Roman"/>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9"/>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b/>
      <sz val="18"/>
      <color indexed="56"/>
      <name val="宋体"/>
      <charset val="134"/>
    </font>
    <font>
      <sz val="11"/>
      <color indexed="20"/>
      <name val="宋体"/>
      <charset val="134"/>
    </font>
    <font>
      <b/>
      <sz val="11"/>
      <color indexed="52"/>
      <name val="宋体"/>
      <charset val="134"/>
    </font>
    <font>
      <b/>
      <sz val="11"/>
      <color indexed="9"/>
      <name val="宋体"/>
      <charset val="134"/>
    </font>
    <font>
      <i/>
      <sz val="11"/>
      <color indexed="23"/>
      <name val="宋体"/>
      <charset val="134"/>
    </font>
    <font>
      <sz val="11"/>
      <color indexed="17"/>
      <name val="宋体"/>
      <charset val="134"/>
    </font>
    <font>
      <b/>
      <sz val="15"/>
      <color indexed="56"/>
      <name val="宋体"/>
      <charset val="134"/>
    </font>
    <font>
      <b/>
      <sz val="13"/>
      <color indexed="56"/>
      <name val="宋体"/>
      <charset val="134"/>
    </font>
    <font>
      <sz val="11"/>
      <color indexed="52"/>
      <name val="宋体"/>
      <charset val="134"/>
    </font>
    <font>
      <sz val="11"/>
      <color indexed="8"/>
      <name val="Calibri"/>
      <charset val="134"/>
    </font>
    <font>
      <sz val="11"/>
      <color indexed="60"/>
      <name val="宋体"/>
      <charset val="134"/>
    </font>
    <font>
      <b/>
      <sz val="11"/>
      <color indexed="63"/>
      <name val="宋体"/>
      <charset val="134"/>
    </font>
    <font>
      <b/>
      <sz val="10"/>
      <name val="Souvenir"/>
      <charset val="134"/>
    </font>
    <font>
      <b/>
      <sz val="11"/>
      <color indexed="8"/>
      <name val="宋体"/>
      <charset val="134"/>
    </font>
    <font>
      <sz val="11"/>
      <color indexed="10"/>
      <name val="宋体"/>
      <charset val="134"/>
    </font>
    <font>
      <sz val="9"/>
      <color indexed="8"/>
      <name val="宋体"/>
      <charset val="134"/>
    </font>
    <font>
      <u/>
      <sz val="12"/>
      <color indexed="12"/>
      <name val="宋体"/>
      <charset val="134"/>
    </font>
    <font>
      <sz val="12"/>
      <color indexed="8"/>
      <name val="宋体"/>
      <charset val="134"/>
      <scheme val="minor"/>
    </font>
    <font>
      <sz val="9"/>
      <name val="宋体"/>
      <charset val="134"/>
    </font>
    <font>
      <sz val="9"/>
      <name val="宋体"/>
      <charset val="134"/>
    </font>
    <font>
      <b/>
      <sz val="9"/>
      <name val="宋体"/>
      <charset val="134"/>
    </font>
  </fonts>
  <fills count="6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89DDF7"/>
        <bgColor indexed="64"/>
      </patternFill>
    </fill>
    <fill>
      <patternFill patternType="solid">
        <fgColor rgb="FFFFFF00"/>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6"/>
        <bgColor indexed="64"/>
      </patternFill>
    </fill>
    <fill>
      <patternFill patternType="solid">
        <fgColor theme="6" tint="0.599993896298105"/>
        <bgColor indexed="64"/>
      </patternFill>
    </fill>
    <fill>
      <patternFill patternType="solid">
        <fgColor indexed="47"/>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53"/>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45"/>
        <bgColor indexed="64"/>
      </patternFill>
    </fill>
    <fill>
      <patternFill patternType="solid">
        <fgColor indexed="31"/>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33">
    <xf numFmtId="0" fontId="0" fillId="0" borderId="0"/>
    <xf numFmtId="42" fontId="18" fillId="0" borderId="0" applyFont="0" applyFill="0" applyBorder="0" applyAlignment="0" applyProtection="0">
      <alignment vertical="center"/>
    </xf>
    <xf numFmtId="44" fontId="18" fillId="0" borderId="0" applyFont="0" applyFill="0" applyBorder="0" applyAlignment="0" applyProtection="0">
      <alignment vertical="center"/>
    </xf>
    <xf numFmtId="0" fontId="44" fillId="0" borderId="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15" applyNumberFormat="0" applyAlignment="0" applyProtection="0">
      <alignment vertical="center"/>
    </xf>
    <xf numFmtId="0" fontId="18" fillId="0" borderId="0">
      <alignment vertical="center"/>
    </xf>
    <xf numFmtId="41"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0" fontId="18" fillId="0" borderId="0">
      <alignment vertical="center"/>
    </xf>
    <xf numFmtId="0" fontId="44" fillId="10" borderId="0" applyNumberFormat="0" applyBorder="0" applyAlignment="0" applyProtection="0">
      <alignment vertical="center"/>
    </xf>
    <xf numFmtId="0" fontId="46" fillId="11" borderId="0" applyNumberFormat="0" applyBorder="0" applyAlignment="0" applyProtection="0">
      <alignment vertical="center"/>
    </xf>
    <xf numFmtId="0" fontId="48" fillId="12" borderId="16" applyNumberFormat="0" applyAlignment="0" applyProtection="0">
      <alignment vertical="center"/>
    </xf>
    <xf numFmtId="43" fontId="18" fillId="0" borderId="0" applyFont="0" applyFill="0" applyBorder="0" applyAlignment="0" applyProtection="0">
      <alignment vertical="center"/>
    </xf>
    <xf numFmtId="0" fontId="18" fillId="0" borderId="0">
      <alignment vertical="center"/>
    </xf>
    <xf numFmtId="0" fontId="0" fillId="0" borderId="0"/>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3" fillId="0" borderId="0" applyNumberFormat="0" applyFill="0" applyBorder="0" applyAlignment="0" applyProtection="0">
      <alignment vertical="center"/>
    </xf>
    <xf numFmtId="9" fontId="18" fillId="0" borderId="0" applyFont="0" applyFill="0" applyBorder="0" applyAlignment="0" applyProtection="0">
      <alignment vertical="center"/>
    </xf>
    <xf numFmtId="0" fontId="18" fillId="0" borderId="0"/>
    <xf numFmtId="0" fontId="51" fillId="0" borderId="0" applyNumberFormat="0" applyFill="0" applyBorder="0" applyAlignment="0" applyProtection="0">
      <alignment vertical="center"/>
    </xf>
    <xf numFmtId="0" fontId="18" fillId="15" borderId="17" applyNumberFormat="0" applyFont="0" applyAlignment="0" applyProtection="0">
      <alignment vertical="center"/>
    </xf>
    <xf numFmtId="0" fontId="0" fillId="0" borderId="0">
      <alignment vertical="center"/>
    </xf>
    <xf numFmtId="0" fontId="50" fillId="16"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xf numFmtId="0" fontId="55" fillId="0" borderId="0" applyNumberFormat="0" applyFill="0" applyBorder="0" applyAlignment="0" applyProtection="0">
      <alignment vertical="center"/>
    </xf>
    <xf numFmtId="0" fontId="18" fillId="0" borderId="0">
      <alignment vertical="center"/>
    </xf>
    <xf numFmtId="0" fontId="56" fillId="0" borderId="0" applyNumberFormat="0" applyFill="0" applyBorder="0" applyAlignment="0" applyProtection="0">
      <alignment vertical="center"/>
    </xf>
    <xf numFmtId="0" fontId="57" fillId="0" borderId="18" applyNumberFormat="0" applyFill="0" applyAlignment="0" applyProtection="0">
      <alignment vertical="center"/>
    </xf>
    <xf numFmtId="0" fontId="18" fillId="0" borderId="0">
      <alignment vertical="center"/>
    </xf>
    <xf numFmtId="0" fontId="58" fillId="0" borderId="18" applyNumberFormat="0" applyFill="0" applyAlignment="0" applyProtection="0">
      <alignment vertical="center"/>
    </xf>
    <xf numFmtId="0" fontId="0" fillId="0" borderId="0"/>
    <xf numFmtId="0" fontId="59" fillId="17" borderId="0" applyNumberFormat="0" applyBorder="0" applyAlignment="0" applyProtection="0">
      <alignment vertical="center"/>
    </xf>
    <xf numFmtId="0" fontId="50" fillId="18" borderId="0" applyNumberFormat="0" applyBorder="0" applyAlignment="0" applyProtection="0">
      <alignment vertical="center"/>
    </xf>
    <xf numFmtId="0" fontId="52" fillId="0" borderId="19" applyNumberFormat="0" applyFill="0" applyAlignment="0" applyProtection="0">
      <alignment vertical="center"/>
    </xf>
    <xf numFmtId="0" fontId="50" fillId="19" borderId="0" applyNumberFormat="0" applyBorder="0" applyAlignment="0" applyProtection="0">
      <alignment vertical="center"/>
    </xf>
    <xf numFmtId="0" fontId="60" fillId="20" borderId="20" applyNumberFormat="0" applyAlignment="0" applyProtection="0">
      <alignment vertical="center"/>
    </xf>
    <xf numFmtId="0" fontId="48" fillId="12" borderId="16" applyNumberFormat="0" applyAlignment="0" applyProtection="0">
      <alignment vertical="center"/>
    </xf>
    <xf numFmtId="0" fontId="61" fillId="20" borderId="15" applyNumberFormat="0" applyAlignment="0" applyProtection="0">
      <alignment vertical="center"/>
    </xf>
    <xf numFmtId="0" fontId="62" fillId="21" borderId="21" applyNumberFormat="0" applyAlignment="0" applyProtection="0">
      <alignment vertical="center"/>
    </xf>
    <xf numFmtId="0" fontId="18" fillId="0" borderId="0">
      <alignment vertical="center"/>
    </xf>
    <xf numFmtId="0" fontId="46" fillId="22" borderId="0" applyNumberFormat="0" applyBorder="0" applyAlignment="0" applyProtection="0">
      <alignment vertical="center"/>
    </xf>
    <xf numFmtId="0" fontId="50" fillId="23" borderId="0" applyNumberFormat="0" applyBorder="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65" fillId="24" borderId="0" applyNumberFormat="0" applyBorder="0" applyAlignment="0" applyProtection="0">
      <alignment vertical="center"/>
    </xf>
    <xf numFmtId="0" fontId="45" fillId="25" borderId="0" applyNumberFormat="0" applyBorder="0" applyAlignment="0" applyProtection="0">
      <alignment vertical="center"/>
    </xf>
    <xf numFmtId="0" fontId="18" fillId="0" borderId="0">
      <alignment vertical="center"/>
    </xf>
    <xf numFmtId="0" fontId="66" fillId="0" borderId="24" applyNumberFormat="0" applyFill="0" applyAlignment="0" applyProtection="0">
      <alignment vertical="center"/>
    </xf>
    <xf numFmtId="0" fontId="44" fillId="26" borderId="0" applyNumberFormat="0" applyBorder="0" applyAlignment="0" applyProtection="0">
      <alignment vertical="center"/>
    </xf>
    <xf numFmtId="0" fontId="67" fillId="27" borderId="0" applyNumberFormat="0" applyBorder="0" applyAlignment="0" applyProtection="0">
      <alignment vertical="center"/>
    </xf>
    <xf numFmtId="0" fontId="18" fillId="0" borderId="0">
      <alignment vertical="center"/>
    </xf>
    <xf numFmtId="0" fontId="46" fillId="28" borderId="0" applyNumberFormat="0" applyBorder="0" applyAlignment="0" applyProtection="0">
      <alignment vertical="center"/>
    </xf>
    <xf numFmtId="0" fontId="50"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6" fillId="6" borderId="0" applyNumberFormat="0" applyBorder="0" applyAlignment="0" applyProtection="0">
      <alignment vertical="center"/>
    </xf>
    <xf numFmtId="177" fontId="0" fillId="0" borderId="0" applyFont="0" applyFill="0" applyBorder="0" applyAlignment="0" applyProtection="0">
      <alignment vertical="center"/>
    </xf>
    <xf numFmtId="43" fontId="18" fillId="0" borderId="0" applyFont="0" applyFill="0" applyBorder="0" applyAlignment="0" applyProtection="0">
      <alignment vertical="center"/>
    </xf>
    <xf numFmtId="0" fontId="50" fillId="33" borderId="0" applyNumberFormat="0" applyBorder="0" applyAlignment="0" applyProtection="0">
      <alignment vertical="center"/>
    </xf>
    <xf numFmtId="41" fontId="18" fillId="0" borderId="0" applyFont="0" applyFill="0" applyBorder="0" applyAlignment="0" applyProtection="0">
      <alignment vertical="center"/>
    </xf>
    <xf numFmtId="0" fontId="50" fillId="34" borderId="0" applyNumberFormat="0" applyBorder="0" applyAlignment="0" applyProtection="0">
      <alignment vertical="center"/>
    </xf>
    <xf numFmtId="0" fontId="46" fillId="35" borderId="0" applyNumberFormat="0" applyBorder="0" applyAlignment="0" applyProtection="0">
      <alignment vertical="center"/>
    </xf>
    <xf numFmtId="0" fontId="48" fillId="12" borderId="16" applyNumberFormat="0" applyAlignment="0" applyProtection="0">
      <alignment vertical="center"/>
    </xf>
    <xf numFmtId="0" fontId="46" fillId="36" borderId="0" applyNumberFormat="0" applyBorder="0" applyAlignment="0" applyProtection="0">
      <alignment vertical="center"/>
    </xf>
    <xf numFmtId="177" fontId="0" fillId="0" borderId="0" applyFont="0" applyFill="0" applyBorder="0" applyAlignment="0" applyProtection="0">
      <alignment vertical="center"/>
    </xf>
    <xf numFmtId="0" fontId="50" fillId="25" borderId="0" applyNumberFormat="0" applyBorder="0" applyAlignment="0" applyProtection="0">
      <alignment vertical="center"/>
    </xf>
    <xf numFmtId="0" fontId="46" fillId="37" borderId="0" applyNumberFormat="0" applyBorder="0" applyAlignment="0" applyProtection="0">
      <alignment vertical="center"/>
    </xf>
    <xf numFmtId="0" fontId="50" fillId="38" borderId="0" applyNumberFormat="0" applyBorder="0" applyAlignment="0" applyProtection="0">
      <alignment vertical="center"/>
    </xf>
    <xf numFmtId="0" fontId="50" fillId="39" borderId="0" applyNumberFormat="0" applyBorder="0" applyAlignment="0" applyProtection="0">
      <alignment vertical="center"/>
    </xf>
    <xf numFmtId="0" fontId="66" fillId="0" borderId="24" applyNumberFormat="0" applyFill="0" applyAlignment="0" applyProtection="0">
      <alignment vertical="center"/>
    </xf>
    <xf numFmtId="0" fontId="46" fillId="40" borderId="0" applyNumberFormat="0" applyBorder="0" applyAlignment="0" applyProtection="0">
      <alignment vertical="center"/>
    </xf>
    <xf numFmtId="0" fontId="50" fillId="41" borderId="0" applyNumberFormat="0" applyBorder="0" applyAlignment="0" applyProtection="0">
      <alignment vertical="center"/>
    </xf>
    <xf numFmtId="43" fontId="18" fillId="0" borderId="0" applyFont="0" applyFill="0" applyBorder="0" applyAlignment="0" applyProtection="0">
      <alignment vertical="center"/>
    </xf>
    <xf numFmtId="0" fontId="18" fillId="0" borderId="0">
      <alignment vertical="center"/>
    </xf>
    <xf numFmtId="0" fontId="44" fillId="42" borderId="0" applyNumberFormat="0" applyBorder="0" applyAlignment="0" applyProtection="0">
      <alignment vertical="center"/>
    </xf>
    <xf numFmtId="0" fontId="0" fillId="0" borderId="0"/>
    <xf numFmtId="0" fontId="44" fillId="43" borderId="0" applyNumberFormat="0" applyBorder="0" applyAlignment="0" applyProtection="0">
      <alignment vertical="center"/>
    </xf>
    <xf numFmtId="0" fontId="18" fillId="0" borderId="0">
      <alignment vertical="center"/>
    </xf>
    <xf numFmtId="0" fontId="44" fillId="43" borderId="0" applyNumberFormat="0" applyBorder="0" applyAlignment="0" applyProtection="0">
      <alignment vertical="center"/>
    </xf>
    <xf numFmtId="0" fontId="44" fillId="26" borderId="0" applyNumberFormat="0" applyBorder="0" applyAlignment="0" applyProtection="0">
      <alignment vertical="center"/>
    </xf>
    <xf numFmtId="0" fontId="44" fillId="44" borderId="0" applyNumberFormat="0" applyBorder="0" applyAlignment="0" applyProtection="0">
      <alignment vertical="center"/>
    </xf>
    <xf numFmtId="0" fontId="44" fillId="42" borderId="0" applyNumberFormat="0" applyBorder="0" applyAlignment="0" applyProtection="0">
      <alignment vertical="center"/>
    </xf>
    <xf numFmtId="0" fontId="44" fillId="12" borderId="0" applyNumberFormat="0" applyBorder="0" applyAlignment="0" applyProtection="0">
      <alignment vertical="center"/>
    </xf>
    <xf numFmtId="0" fontId="18" fillId="0" borderId="0">
      <alignment vertical="center"/>
    </xf>
    <xf numFmtId="0" fontId="0" fillId="0" borderId="0"/>
    <xf numFmtId="0" fontId="44" fillId="44" borderId="0" applyNumberFormat="0" applyBorder="0" applyAlignment="0" applyProtection="0">
      <alignment vertical="center"/>
    </xf>
    <xf numFmtId="0" fontId="18" fillId="0" borderId="0">
      <alignment vertical="center"/>
    </xf>
    <xf numFmtId="0" fontId="44" fillId="10" borderId="0" applyNumberFormat="0" applyBorder="0" applyAlignment="0" applyProtection="0">
      <alignment vertical="center"/>
    </xf>
    <xf numFmtId="0" fontId="44" fillId="12" borderId="0" applyNumberFormat="0" applyBorder="0" applyAlignment="0" applyProtection="0">
      <alignment vertical="center"/>
    </xf>
    <xf numFmtId="0" fontId="18" fillId="0" borderId="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18" fillId="0" borderId="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8" borderId="0" applyNumberFormat="0" applyBorder="0" applyAlignment="0" applyProtection="0">
      <alignment vertical="center"/>
    </xf>
    <xf numFmtId="0" fontId="18" fillId="0" borderId="0">
      <alignment vertical="center"/>
    </xf>
    <xf numFmtId="0" fontId="44" fillId="48"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0" fillId="0" borderId="0"/>
    <xf numFmtId="0" fontId="68" fillId="0" borderId="0" applyNumberFormat="0" applyFill="0" applyBorder="0" applyAlignment="0" applyProtection="0">
      <alignment vertical="center"/>
    </xf>
    <xf numFmtId="0" fontId="59" fillId="46" borderId="0" applyNumberFormat="0" applyBorder="0" applyAlignment="0" applyProtection="0">
      <alignment vertical="center"/>
    </xf>
    <xf numFmtId="0" fontId="44" fillId="0" borderId="0">
      <alignment vertical="center"/>
    </xf>
    <xf numFmtId="0" fontId="0" fillId="0" borderId="0"/>
    <xf numFmtId="0" fontId="59" fillId="46" borderId="0" applyNumberFormat="0" applyBorder="0" applyAlignment="0" applyProtection="0">
      <alignment vertical="center"/>
    </xf>
    <xf numFmtId="0" fontId="44" fillId="0" borderId="0">
      <alignment vertical="center"/>
    </xf>
    <xf numFmtId="0" fontId="59" fillId="47" borderId="0" applyNumberFormat="0" applyBorder="0" applyAlignment="0" applyProtection="0">
      <alignment vertical="center"/>
    </xf>
    <xf numFmtId="0" fontId="44" fillId="0" borderId="0">
      <alignment vertical="center"/>
    </xf>
    <xf numFmtId="0" fontId="69" fillId="43" borderId="0" applyNumberFormat="0" applyBorder="0" applyAlignment="0" applyProtection="0">
      <alignment vertical="center"/>
    </xf>
    <xf numFmtId="0" fontId="59" fillId="47" borderId="0" applyNumberFormat="0" applyBorder="0" applyAlignment="0" applyProtection="0">
      <alignment vertical="center"/>
    </xf>
    <xf numFmtId="0" fontId="44" fillId="0" borderId="0">
      <alignment vertical="center"/>
    </xf>
    <xf numFmtId="0" fontId="59" fillId="50" borderId="0" applyNumberFormat="0" applyBorder="0" applyAlignment="0" applyProtection="0">
      <alignment vertical="center"/>
    </xf>
    <xf numFmtId="0" fontId="44" fillId="0" borderId="0">
      <alignment vertical="center"/>
    </xf>
    <xf numFmtId="0" fontId="59" fillId="50" borderId="0" applyNumberFormat="0" applyBorder="0" applyAlignment="0" applyProtection="0">
      <alignment vertical="center"/>
    </xf>
    <xf numFmtId="41" fontId="0" fillId="0" borderId="0" applyFont="0" applyFill="0" applyBorder="0" applyAlignment="0" applyProtection="0">
      <alignment vertical="center"/>
    </xf>
    <xf numFmtId="0" fontId="44" fillId="0" borderId="0">
      <alignment vertical="center"/>
    </xf>
    <xf numFmtId="0" fontId="59" fillId="51" borderId="0" applyNumberFormat="0" applyBorder="0" applyAlignment="0" applyProtection="0">
      <alignment vertical="center"/>
    </xf>
    <xf numFmtId="0" fontId="44" fillId="0" borderId="0">
      <alignment vertical="center"/>
    </xf>
    <xf numFmtId="0" fontId="59" fillId="51" borderId="0" applyNumberFormat="0" applyBorder="0" applyAlignment="0" applyProtection="0">
      <alignment vertical="center"/>
    </xf>
    <xf numFmtId="0" fontId="44" fillId="0" borderId="0">
      <alignment vertical="center"/>
    </xf>
    <xf numFmtId="0" fontId="59" fillId="52" borderId="0" applyNumberFormat="0" applyBorder="0" applyAlignment="0" applyProtection="0">
      <alignment vertical="center"/>
    </xf>
    <xf numFmtId="0" fontId="0" fillId="0" borderId="0">
      <alignment vertical="center"/>
    </xf>
    <xf numFmtId="0" fontId="59" fillId="52" borderId="0" applyNumberFormat="0" applyBorder="0" applyAlignment="0" applyProtection="0">
      <alignment vertical="center"/>
    </xf>
    <xf numFmtId="0" fontId="18" fillId="0" borderId="0">
      <alignment vertical="center"/>
    </xf>
    <xf numFmtId="0" fontId="59" fillId="53" borderId="0" applyNumberFormat="0" applyBorder="0" applyAlignment="0" applyProtection="0">
      <alignment vertical="center"/>
    </xf>
    <xf numFmtId="0" fontId="18" fillId="0" borderId="0">
      <alignment vertical="center"/>
    </xf>
    <xf numFmtId="0" fontId="59" fillId="53" borderId="0" applyNumberFormat="0" applyBorder="0" applyAlignment="0" applyProtection="0">
      <alignment vertical="center"/>
    </xf>
    <xf numFmtId="0" fontId="18" fillId="0" borderId="0">
      <alignment vertical="center"/>
    </xf>
    <xf numFmtId="0" fontId="59" fillId="54" borderId="0" applyNumberFormat="0" applyBorder="0" applyAlignment="0" applyProtection="0">
      <alignment vertical="center"/>
    </xf>
    <xf numFmtId="0" fontId="18" fillId="0" borderId="0">
      <alignment vertical="center"/>
    </xf>
    <xf numFmtId="0" fontId="18" fillId="0" borderId="0">
      <alignment vertical="center"/>
    </xf>
    <xf numFmtId="0" fontId="59" fillId="54" borderId="0" applyNumberFormat="0" applyBorder="0" applyAlignment="0" applyProtection="0">
      <alignment vertical="center"/>
    </xf>
    <xf numFmtId="0" fontId="18" fillId="0" borderId="0">
      <alignment vertical="center"/>
    </xf>
    <xf numFmtId="0" fontId="59" fillId="55" borderId="0" applyNumberFormat="0" applyBorder="0" applyAlignment="0" applyProtection="0">
      <alignment vertical="center"/>
    </xf>
    <xf numFmtId="0" fontId="18" fillId="0" borderId="0">
      <alignment vertical="center"/>
    </xf>
    <xf numFmtId="0" fontId="18" fillId="0" borderId="0">
      <alignment vertical="center"/>
    </xf>
    <xf numFmtId="0" fontId="59" fillId="55" borderId="0" applyNumberFormat="0" applyBorder="0" applyAlignment="0" applyProtection="0">
      <alignment vertical="center"/>
    </xf>
    <xf numFmtId="0" fontId="18" fillId="0" borderId="0">
      <alignment vertical="center"/>
    </xf>
    <xf numFmtId="0" fontId="59" fillId="50" borderId="0" applyNumberFormat="0" applyBorder="0" applyAlignment="0" applyProtection="0">
      <alignment vertical="center"/>
    </xf>
    <xf numFmtId="0" fontId="18" fillId="0" borderId="0">
      <alignment vertical="center"/>
    </xf>
    <xf numFmtId="0" fontId="18" fillId="0" borderId="0">
      <alignment vertical="center"/>
    </xf>
    <xf numFmtId="0" fontId="59" fillId="17" borderId="0" applyNumberFormat="0" applyBorder="0" applyAlignment="0" applyProtection="0">
      <alignment vertical="center"/>
    </xf>
    <xf numFmtId="0" fontId="59" fillId="50" borderId="0" applyNumberFormat="0" applyBorder="0" applyAlignment="0" applyProtection="0">
      <alignment vertical="center"/>
    </xf>
    <xf numFmtId="0" fontId="18" fillId="0" borderId="0">
      <alignment vertical="center"/>
    </xf>
    <xf numFmtId="0" fontId="59" fillId="51" borderId="0" applyNumberFormat="0" applyBorder="0" applyAlignment="0" applyProtection="0">
      <alignment vertical="center"/>
    </xf>
    <xf numFmtId="0" fontId="18" fillId="0" borderId="0"/>
    <xf numFmtId="0" fontId="59" fillId="51" borderId="0" applyNumberFormat="0" applyBorder="0" applyAlignment="0" applyProtection="0">
      <alignment vertical="center"/>
    </xf>
    <xf numFmtId="0" fontId="18" fillId="0" borderId="0"/>
    <xf numFmtId="0" fontId="69" fillId="43" borderId="0" applyNumberFormat="0" applyBorder="0" applyAlignment="0" applyProtection="0">
      <alignment vertical="center"/>
    </xf>
    <xf numFmtId="0" fontId="70" fillId="56" borderId="16" applyNumberFormat="0" applyAlignment="0" applyProtection="0">
      <alignment vertical="center"/>
    </xf>
    <xf numFmtId="0" fontId="70" fillId="56" borderId="16" applyNumberFormat="0" applyAlignment="0" applyProtection="0">
      <alignment vertical="center"/>
    </xf>
    <xf numFmtId="0" fontId="70" fillId="56" borderId="16" applyNumberFormat="0" applyAlignment="0" applyProtection="0">
      <alignment vertical="center"/>
    </xf>
    <xf numFmtId="0" fontId="44" fillId="0" borderId="0">
      <alignment vertical="center"/>
    </xf>
    <xf numFmtId="0" fontId="44" fillId="0" borderId="0">
      <alignment vertical="center"/>
    </xf>
    <xf numFmtId="0" fontId="71" fillId="57" borderId="25" applyNumberFormat="0" applyAlignment="0" applyProtection="0">
      <alignment vertical="center"/>
    </xf>
    <xf numFmtId="0" fontId="71" fillId="57" borderId="25" applyNumberForma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18" fillId="0" borderId="0">
      <alignment vertical="center"/>
    </xf>
    <xf numFmtId="0" fontId="73" fillId="26" borderId="0" applyNumberFormat="0" applyBorder="0" applyAlignment="0" applyProtection="0">
      <alignment vertical="center"/>
    </xf>
    <xf numFmtId="0" fontId="18" fillId="0" borderId="0">
      <alignment vertical="center"/>
    </xf>
    <xf numFmtId="0" fontId="73" fillId="26" borderId="0" applyNumberFormat="0" applyBorder="0" applyAlignment="0" applyProtection="0">
      <alignment vertical="center"/>
    </xf>
    <xf numFmtId="0" fontId="18" fillId="0" borderId="0">
      <alignment vertical="center"/>
    </xf>
    <xf numFmtId="0" fontId="18" fillId="0" borderId="0">
      <alignment vertical="center"/>
    </xf>
    <xf numFmtId="0" fontId="74" fillId="0" borderId="26" applyNumberFormat="0" applyFill="0" applyAlignment="0" applyProtection="0">
      <alignment vertical="center"/>
    </xf>
    <xf numFmtId="0" fontId="18" fillId="0" borderId="0">
      <alignment vertical="center"/>
    </xf>
    <xf numFmtId="0" fontId="74" fillId="0" borderId="26" applyNumberFormat="0" applyFill="0" applyAlignment="0" applyProtection="0">
      <alignment vertical="center"/>
    </xf>
    <xf numFmtId="0" fontId="18" fillId="0" borderId="0">
      <alignment vertical="center"/>
    </xf>
    <xf numFmtId="0" fontId="75" fillId="0" borderId="27" applyNumberFormat="0" applyFill="0" applyAlignment="0" applyProtection="0">
      <alignment vertical="center"/>
    </xf>
    <xf numFmtId="0" fontId="75" fillId="0" borderId="27" applyNumberFormat="0" applyFill="0" applyAlignment="0" applyProtection="0">
      <alignment vertical="center"/>
    </xf>
    <xf numFmtId="0" fontId="18" fillId="0" borderId="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43" fontId="18" fillId="0" borderId="0" applyFont="0" applyFill="0" applyBorder="0" applyAlignment="0" applyProtection="0">
      <alignment vertical="center"/>
    </xf>
    <xf numFmtId="0" fontId="76" fillId="0" borderId="28" applyNumberFormat="0" applyFill="0" applyAlignment="0" applyProtection="0">
      <alignment vertical="center"/>
    </xf>
    <xf numFmtId="43" fontId="77" fillId="0" borderId="0" applyFont="0" applyFill="0" applyBorder="0" applyAlignment="0" applyProtection="0">
      <alignment vertical="center"/>
    </xf>
    <xf numFmtId="0" fontId="76" fillId="0" borderId="28" applyNumberFormat="0" applyFill="0" applyAlignment="0" applyProtection="0">
      <alignment vertical="center"/>
    </xf>
    <xf numFmtId="0" fontId="78" fillId="58" borderId="0" applyNumberFormat="0" applyBorder="0" applyAlignment="0" applyProtection="0">
      <alignment vertical="center"/>
    </xf>
    <xf numFmtId="0" fontId="78" fillId="58" borderId="0" applyNumberFormat="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0" fontId="18" fillId="0" borderId="0">
      <alignment vertical="center"/>
    </xf>
    <xf numFmtId="0" fontId="0" fillId="0" borderId="0"/>
    <xf numFmtId="0" fontId="44" fillId="59" borderId="29" applyNumberFormat="0" applyFont="0" applyAlignment="0" applyProtection="0">
      <alignment vertical="center"/>
    </xf>
    <xf numFmtId="0" fontId="44" fillId="59" borderId="29" applyNumberFormat="0" applyFont="0" applyAlignment="0" applyProtection="0">
      <alignment vertical="center"/>
    </xf>
    <xf numFmtId="0" fontId="44" fillId="59" borderId="29" applyNumberFormat="0" applyFont="0" applyAlignment="0" applyProtection="0">
      <alignment vertical="center"/>
    </xf>
    <xf numFmtId="0" fontId="18" fillId="0" borderId="0">
      <alignment vertical="center"/>
    </xf>
    <xf numFmtId="0" fontId="79" fillId="56" borderId="30" applyNumberFormat="0" applyAlignment="0" applyProtection="0">
      <alignment vertical="center"/>
    </xf>
    <xf numFmtId="0" fontId="18" fillId="0" borderId="0"/>
    <xf numFmtId="0" fontId="79" fillId="56" borderId="30" applyNumberFormat="0" applyAlignment="0" applyProtection="0">
      <alignment vertical="center"/>
    </xf>
    <xf numFmtId="0" fontId="79" fillId="56" borderId="30" applyNumberFormat="0" applyAlignment="0" applyProtection="0">
      <alignment vertical="center"/>
    </xf>
    <xf numFmtId="0" fontId="80" fillId="0" borderId="0"/>
    <xf numFmtId="0" fontId="0" fillId="0" borderId="0"/>
    <xf numFmtId="0" fontId="68" fillId="0" borderId="0" applyNumberFormat="0" applyFill="0" applyBorder="0" applyAlignment="0" applyProtection="0">
      <alignment vertical="center"/>
    </xf>
    <xf numFmtId="0" fontId="18" fillId="0" borderId="0">
      <alignment vertical="center"/>
    </xf>
    <xf numFmtId="0" fontId="81" fillId="0" borderId="31" applyNumberFormat="0" applyFill="0" applyAlignment="0" applyProtection="0">
      <alignment vertical="center"/>
    </xf>
    <xf numFmtId="0" fontId="81" fillId="0" borderId="31" applyNumberFormat="0" applyFill="0" applyAlignment="0" applyProtection="0">
      <alignment vertical="center"/>
    </xf>
    <xf numFmtId="0" fontId="81" fillId="0" borderId="31" applyNumberFormat="0" applyFill="0" applyAlignment="0" applyProtection="0">
      <alignment vertical="center"/>
    </xf>
    <xf numFmtId="0" fontId="82" fillId="0" borderId="0" applyNumberFormat="0" applyFill="0" applyBorder="0" applyAlignment="0" applyProtection="0">
      <alignment vertical="center"/>
    </xf>
    <xf numFmtId="0" fontId="18" fillId="0" borderId="0">
      <alignment vertical="center"/>
    </xf>
    <xf numFmtId="0" fontId="82" fillId="0" borderId="0" applyNumberForma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0" fillId="0" borderId="0"/>
    <xf numFmtId="0" fontId="18" fillId="0" borderId="0">
      <alignment vertical="center"/>
    </xf>
    <xf numFmtId="0" fontId="18" fillId="0" borderId="0">
      <alignment vertical="center"/>
    </xf>
    <xf numFmtId="0" fontId="0" fillId="0" borderId="0"/>
    <xf numFmtId="0" fontId="18" fillId="0" borderId="0"/>
    <xf numFmtId="0" fontId="44" fillId="0" borderId="0">
      <alignment vertical="center"/>
    </xf>
    <xf numFmtId="0" fontId="44" fillId="0" borderId="0">
      <alignment vertical="center"/>
    </xf>
    <xf numFmtId="0" fontId="18" fillId="0" borderId="0">
      <alignment vertical="center"/>
    </xf>
    <xf numFmtId="0" fontId="44" fillId="0" borderId="0">
      <alignment vertical="center"/>
    </xf>
    <xf numFmtId="0" fontId="0" fillId="0" borderId="0">
      <alignment vertical="center"/>
    </xf>
    <xf numFmtId="0" fontId="18" fillId="0" borderId="0">
      <alignment vertical="center"/>
    </xf>
    <xf numFmtId="0" fontId="0" fillId="0" borderId="0"/>
    <xf numFmtId="0" fontId="44" fillId="0" borderId="0">
      <alignment vertical="center"/>
    </xf>
    <xf numFmtId="0" fontId="18" fillId="0" borderId="0"/>
    <xf numFmtId="0" fontId="18" fillId="0" borderId="0"/>
    <xf numFmtId="0" fontId="18" fillId="0" borderId="0"/>
    <xf numFmtId="0" fontId="0"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18" fillId="0" borderId="0">
      <alignment vertical="center"/>
    </xf>
    <xf numFmtId="0" fontId="18" fillId="0" borderId="0">
      <alignment vertical="center"/>
    </xf>
    <xf numFmtId="0" fontId="83" fillId="0" borderId="0"/>
    <xf numFmtId="0" fontId="18" fillId="0" borderId="0">
      <alignment vertical="center"/>
    </xf>
    <xf numFmtId="0" fontId="18" fillId="0" borderId="0">
      <alignment vertical="center"/>
    </xf>
    <xf numFmtId="0" fontId="83" fillId="0" borderId="0"/>
    <xf numFmtId="0" fontId="44"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0"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0"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84" fillId="0" borderId="0" applyNumberFormat="0" applyFill="0" applyBorder="0" applyAlignment="0" applyProtection="0">
      <alignment vertical="top"/>
      <protection locked="0"/>
    </xf>
    <xf numFmtId="180"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79"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79" fontId="0" fillId="0" borderId="0" applyFont="0" applyFill="0" applyBorder="0" applyAlignment="0" applyProtection="0"/>
    <xf numFmtId="43" fontId="85" fillId="0" borderId="0" applyFont="0" applyFill="0" applyBorder="0" applyAlignment="0" applyProtection="0">
      <alignment vertical="center"/>
    </xf>
  </cellStyleXfs>
  <cellXfs count="249">
    <xf numFmtId="0" fontId="0" fillId="0" borderId="0" xfId="0"/>
    <xf numFmtId="0" fontId="1" fillId="0" borderId="0" xfId="0" applyFont="1" applyAlignment="1">
      <alignment vertical="center"/>
    </xf>
    <xf numFmtId="0" fontId="2" fillId="0" borderId="0" xfId="172" applyFont="1" applyAlignment="1">
      <alignment horizontal="center" vertical="center"/>
    </xf>
    <xf numFmtId="43" fontId="2" fillId="0" borderId="0" xfId="316" applyFont="1" applyAlignment="1">
      <alignment horizontal="center" vertical="center"/>
    </xf>
    <xf numFmtId="0" fontId="3" fillId="0" borderId="1" xfId="20" applyNumberFormat="1" applyFill="1" applyBorder="1" applyAlignment="1" applyProtection="1">
      <alignment horizontal="center" vertical="center"/>
    </xf>
    <xf numFmtId="0" fontId="4" fillId="0" borderId="2" xfId="172" applyFont="1" applyBorder="1" applyAlignment="1">
      <alignment horizontal="center" vertical="center"/>
    </xf>
    <xf numFmtId="0" fontId="4" fillId="0" borderId="3" xfId="172" applyFont="1" applyBorder="1" applyAlignment="1">
      <alignment horizontal="center" vertical="center"/>
    </xf>
    <xf numFmtId="0" fontId="4" fillId="0" borderId="4" xfId="172" applyFont="1" applyBorder="1" applyAlignment="1">
      <alignment horizontal="center" vertical="center"/>
    </xf>
    <xf numFmtId="0" fontId="4" fillId="0" borderId="5" xfId="172" applyFont="1" applyBorder="1" applyAlignment="1">
      <alignment horizontal="center" vertical="center"/>
    </xf>
    <xf numFmtId="0" fontId="4" fillId="0" borderId="1" xfId="172" applyFont="1" applyBorder="1" applyAlignment="1">
      <alignment horizontal="center" vertical="center"/>
    </xf>
    <xf numFmtId="0" fontId="4" fillId="2" borderId="1" xfId="172" applyFont="1" applyFill="1" applyBorder="1" applyAlignment="1">
      <alignment horizontal="center" vertical="center"/>
    </xf>
    <xf numFmtId="0" fontId="5" fillId="0" borderId="1" xfId="172" applyFont="1" applyBorder="1" applyAlignment="1">
      <alignment horizontal="center" vertical="center" wrapText="1"/>
    </xf>
    <xf numFmtId="0" fontId="6" fillId="0" borderId="1" xfId="172" applyFont="1" applyBorder="1" applyAlignment="1">
      <alignment horizontal="center" vertical="center" wrapText="1"/>
    </xf>
    <xf numFmtId="0" fontId="7" fillId="0" borderId="1" xfId="172" applyFont="1" applyBorder="1" applyAlignment="1">
      <alignment horizontal="center" vertical="center" wrapText="1"/>
    </xf>
    <xf numFmtId="0" fontId="4" fillId="0" borderId="6" xfId="172" applyFont="1" applyBorder="1" applyAlignment="1">
      <alignment horizontal="center" vertical="center"/>
    </xf>
    <xf numFmtId="0" fontId="2" fillId="0" borderId="2" xfId="172" applyFont="1" applyBorder="1" applyAlignment="1">
      <alignment horizontal="center" vertical="center"/>
    </xf>
    <xf numFmtId="0" fontId="5" fillId="0" borderId="2" xfId="172" applyFont="1" applyBorder="1" applyAlignment="1">
      <alignment horizontal="center" vertical="center" wrapText="1"/>
    </xf>
    <xf numFmtId="0" fontId="2" fillId="0" borderId="7" xfId="172" applyFont="1" applyBorder="1" applyAlignment="1">
      <alignment horizontal="center" vertical="center"/>
    </xf>
    <xf numFmtId="0" fontId="2" fillId="0" borderId="1" xfId="172" applyFont="1" applyBorder="1" applyAlignment="1">
      <alignment horizontal="center" vertical="center"/>
    </xf>
    <xf numFmtId="0" fontId="4" fillId="0" borderId="8" xfId="172" applyFont="1" applyBorder="1" applyAlignment="1">
      <alignment horizontal="center" vertical="center"/>
    </xf>
    <xf numFmtId="0" fontId="2" fillId="0" borderId="8" xfId="172" applyFont="1" applyBorder="1" applyAlignment="1">
      <alignment horizontal="center" vertical="center"/>
    </xf>
    <xf numFmtId="0" fontId="5" fillId="0" borderId="8" xfId="172" applyFont="1" applyBorder="1" applyAlignment="1">
      <alignment horizontal="center" vertical="center" wrapText="1"/>
    </xf>
    <xf numFmtId="0" fontId="2" fillId="0" borderId="3" xfId="172" applyFont="1" applyBorder="1" applyAlignment="1">
      <alignment horizontal="center" vertical="center"/>
    </xf>
    <xf numFmtId="0" fontId="2" fillId="0" borderId="9" xfId="172" applyFont="1" applyBorder="1" applyAlignment="1">
      <alignment horizontal="center" vertical="center"/>
    </xf>
    <xf numFmtId="0" fontId="2" fillId="0" borderId="6" xfId="172" applyFont="1" applyBorder="1" applyAlignment="1">
      <alignment horizontal="center" vertical="center"/>
    </xf>
    <xf numFmtId="0" fontId="5" fillId="0" borderId="6" xfId="172" applyFont="1" applyBorder="1" applyAlignment="1">
      <alignment horizontal="center" vertical="center" wrapText="1"/>
    </xf>
    <xf numFmtId="0" fontId="4" fillId="0" borderId="10" xfId="172" applyFont="1" applyBorder="1" applyAlignment="1">
      <alignment horizontal="center" vertical="center"/>
    </xf>
    <xf numFmtId="0" fontId="4" fillId="0" borderId="11" xfId="172" applyFont="1" applyBorder="1" applyAlignment="1">
      <alignment horizontal="center" vertical="center"/>
    </xf>
    <xf numFmtId="0" fontId="2" fillId="0" borderId="2" xfId="172" applyFont="1" applyBorder="1" applyAlignment="1">
      <alignment horizontal="center" vertical="center" wrapText="1"/>
    </xf>
    <xf numFmtId="0" fontId="2" fillId="0" borderId="1" xfId="172" applyFont="1" applyBorder="1" applyAlignment="1">
      <alignment horizontal="center" vertical="center" wrapText="1"/>
    </xf>
    <xf numFmtId="0" fontId="2" fillId="0" borderId="8" xfId="172" applyFont="1" applyBorder="1" applyAlignment="1">
      <alignment horizontal="center" vertical="center" wrapText="1"/>
    </xf>
    <xf numFmtId="0" fontId="2" fillId="0" borderId="11" xfId="172" applyFont="1" applyBorder="1" applyAlignment="1">
      <alignment horizontal="center" vertical="center"/>
    </xf>
    <xf numFmtId="0" fontId="2" fillId="0" borderId="3" xfId="172" applyFont="1" applyBorder="1" applyAlignment="1">
      <alignment horizontal="center" vertical="center" wrapText="1"/>
    </xf>
    <xf numFmtId="0" fontId="2" fillId="0" borderId="12" xfId="172" applyFont="1" applyBorder="1" applyAlignment="1">
      <alignment horizontal="center" vertical="center"/>
    </xf>
    <xf numFmtId="0" fontId="2" fillId="0" borderId="6" xfId="172" applyFont="1" applyBorder="1" applyAlignment="1">
      <alignment horizontal="center" vertical="center" wrapText="1"/>
    </xf>
    <xf numFmtId="0" fontId="2" fillId="0" borderId="1" xfId="172" applyFont="1" applyBorder="1">
      <alignment vertical="center"/>
    </xf>
    <xf numFmtId="0" fontId="2" fillId="3" borderId="1" xfId="172" applyFont="1" applyFill="1" applyBorder="1" applyAlignment="1">
      <alignment horizontal="center" vertical="center"/>
    </xf>
    <xf numFmtId="0" fontId="2" fillId="3" borderId="1" xfId="172" applyFont="1" applyFill="1" applyBorder="1" applyAlignment="1">
      <alignment horizontal="center" vertical="center" wrapText="1"/>
    </xf>
    <xf numFmtId="0" fontId="2" fillId="3" borderId="12" xfId="172" applyFont="1" applyFill="1" applyBorder="1" applyAlignment="1">
      <alignment horizontal="center" vertical="center"/>
    </xf>
    <xf numFmtId="0" fontId="2" fillId="3" borderId="11" xfId="172" applyFont="1" applyFill="1" applyBorder="1" applyAlignment="1">
      <alignment horizontal="center" vertical="center"/>
    </xf>
    <xf numFmtId="0" fontId="2" fillId="3" borderId="2" xfId="172" applyFont="1" applyFill="1" applyBorder="1" applyAlignment="1">
      <alignment horizontal="center" vertical="center"/>
    </xf>
    <xf numFmtId="0" fontId="2" fillId="3" borderId="8" xfId="172" applyFont="1" applyFill="1" applyBorder="1" applyAlignment="1">
      <alignment horizontal="center" vertical="center"/>
    </xf>
    <xf numFmtId="0" fontId="2" fillId="3" borderId="6" xfId="172" applyFont="1" applyFill="1" applyBorder="1" applyAlignment="1">
      <alignment horizontal="center" vertical="center"/>
    </xf>
    <xf numFmtId="0" fontId="8" fillId="4" borderId="1" xfId="0" applyFont="1" applyFill="1" applyBorder="1" applyAlignment="1">
      <alignment horizontal="right" vertical="center"/>
    </xf>
    <xf numFmtId="0" fontId="9" fillId="4" borderId="1" xfId="0" applyFont="1" applyFill="1" applyBorder="1" applyAlignment="1">
      <alignment horizontal="right" vertical="center"/>
    </xf>
    <xf numFmtId="43" fontId="10" fillId="4" borderId="12" xfId="316" applyFont="1" applyFill="1" applyBorder="1" applyAlignment="1">
      <alignment horizontal="center" vertical="center"/>
    </xf>
    <xf numFmtId="43" fontId="4" fillId="2" borderId="1" xfId="316" applyFont="1" applyFill="1" applyBorder="1" applyAlignment="1">
      <alignment horizontal="center" vertical="center"/>
    </xf>
    <xf numFmtId="43" fontId="4" fillId="5" borderId="2" xfId="316" applyFont="1" applyFill="1" applyBorder="1" applyAlignment="1">
      <alignment horizontal="center" vertical="center"/>
    </xf>
    <xf numFmtId="43" fontId="4" fillId="5" borderId="6" xfId="316" applyFont="1" applyFill="1" applyBorder="1" applyAlignment="1">
      <alignment horizontal="center" vertical="center"/>
    </xf>
    <xf numFmtId="43" fontId="4" fillId="0" borderId="2" xfId="316" applyFont="1" applyBorder="1" applyAlignment="1">
      <alignment horizontal="center" vertical="center"/>
    </xf>
    <xf numFmtId="43" fontId="2" fillId="0" borderId="2" xfId="316" applyFont="1" applyBorder="1" applyAlignment="1">
      <alignment horizontal="center" vertical="center"/>
    </xf>
    <xf numFmtId="43" fontId="2" fillId="0" borderId="8" xfId="316" applyFont="1" applyBorder="1" applyAlignment="1">
      <alignment horizontal="center" vertical="center"/>
    </xf>
    <xf numFmtId="43" fontId="2" fillId="0" borderId="1" xfId="316" applyFont="1" applyBorder="1">
      <alignment vertical="center"/>
    </xf>
    <xf numFmtId="43" fontId="2" fillId="5" borderId="1" xfId="316" applyFont="1" applyFill="1" applyBorder="1">
      <alignment vertical="center"/>
    </xf>
    <xf numFmtId="43" fontId="2" fillId="0" borderId="6" xfId="316" applyFont="1" applyBorder="1" applyAlignment="1">
      <alignment horizontal="center" vertical="center"/>
    </xf>
    <xf numFmtId="43" fontId="2" fillId="0" borderId="2" xfId="316" applyFont="1" applyBorder="1">
      <alignment vertical="center"/>
    </xf>
    <xf numFmtId="43" fontId="5" fillId="0" borderId="2" xfId="316" applyFont="1" applyBorder="1" applyAlignment="1">
      <alignment horizontal="center" vertical="center"/>
    </xf>
    <xf numFmtId="43" fontId="5" fillId="0" borderId="6" xfId="316" applyFont="1" applyBorder="1" applyAlignment="1">
      <alignment horizontal="center" vertical="center"/>
    </xf>
    <xf numFmtId="43" fontId="5" fillId="5" borderId="1" xfId="316" applyFont="1" applyFill="1" applyBorder="1">
      <alignment vertical="center"/>
    </xf>
    <xf numFmtId="43" fontId="2" fillId="3" borderId="2" xfId="316" applyFont="1" applyFill="1" applyBorder="1" applyAlignment="1">
      <alignment horizontal="center" vertical="center"/>
    </xf>
    <xf numFmtId="43" fontId="2" fillId="3" borderId="8" xfId="316" applyFont="1" applyFill="1" applyBorder="1" applyAlignment="1">
      <alignment horizontal="center" vertical="center"/>
    </xf>
    <xf numFmtId="43" fontId="2" fillId="3" borderId="6" xfId="316" applyFont="1" applyFill="1" applyBorder="1" applyAlignment="1">
      <alignment horizontal="center" vertical="center"/>
    </xf>
    <xf numFmtId="43" fontId="2" fillId="5" borderId="1" xfId="316" applyFont="1" applyFill="1" applyBorder="1" applyAlignment="1">
      <alignment horizontal="center" vertical="center"/>
    </xf>
    <xf numFmtId="43" fontId="1" fillId="4" borderId="10" xfId="0" applyNumberFormat="1" applyFont="1" applyFill="1" applyBorder="1" applyAlignment="1">
      <alignment horizontal="center" vertical="center"/>
    </xf>
    <xf numFmtId="0" fontId="10" fillId="4" borderId="11" xfId="0" applyFont="1" applyFill="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12" fillId="0" borderId="0" xfId="219" applyFont="1"/>
    <xf numFmtId="0" fontId="12" fillId="0" borderId="0" xfId="0" applyFont="1"/>
    <xf numFmtId="0" fontId="13" fillId="0" borderId="0" xfId="0" applyFont="1" applyAlignment="1">
      <alignment vertical="center"/>
    </xf>
    <xf numFmtId="0" fontId="14" fillId="0" borderId="0" xfId="0" applyFont="1" applyAlignment="1">
      <alignment vertical="center"/>
    </xf>
    <xf numFmtId="0" fontId="7" fillId="0" borderId="0" xfId="219"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3" fillId="0" borderId="0" xfId="20" applyAlignment="1">
      <alignment horizontal="right" vertical="center" wrapText="1"/>
    </xf>
    <xf numFmtId="0" fontId="15" fillId="0" borderId="0" xfId="0" applyFont="1" applyAlignment="1">
      <alignment horizontal="right" vertical="center" wrapText="1"/>
    </xf>
    <xf numFmtId="0" fontId="15" fillId="0" borderId="1" xfId="219"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16" fillId="6" borderId="12" xfId="0" applyFont="1" applyFill="1" applyBorder="1" applyAlignment="1">
      <alignment horizontal="left" vertical="center"/>
    </xf>
    <xf numFmtId="0" fontId="16" fillId="6" borderId="10" xfId="0" applyFont="1" applyFill="1" applyBorder="1" applyAlignment="1">
      <alignment horizontal="left"/>
    </xf>
    <xf numFmtId="0" fontId="17" fillId="0" borderId="1" xfId="219" applyFont="1" applyBorder="1" applyAlignment="1">
      <alignment horizontal="center" vertical="center"/>
    </xf>
    <xf numFmtId="0" fontId="17" fillId="0" borderId="1" xfId="219" applyFont="1" applyBorder="1" applyAlignment="1">
      <alignment horizontal="center" vertical="center" wrapText="1"/>
    </xf>
    <xf numFmtId="176" fontId="17" fillId="0" borderId="1" xfId="219"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8" fillId="3" borderId="1" xfId="0" applyFont="1" applyFill="1" applyBorder="1"/>
    <xf numFmtId="181" fontId="19" fillId="0" borderId="1" xfId="124" applyNumberFormat="1" applyFont="1" applyBorder="1" applyAlignment="1">
      <alignment horizontal="center" vertical="center"/>
    </xf>
    <xf numFmtId="43" fontId="19" fillId="0" borderId="1" xfId="124" applyNumberFormat="1" applyFont="1" applyBorder="1" applyAlignment="1">
      <alignment horizontal="center" vertical="center"/>
    </xf>
    <xf numFmtId="176" fontId="14" fillId="0" borderId="1" xfId="0" applyNumberFormat="1" applyFont="1" applyBorder="1" applyAlignment="1">
      <alignment horizontal="center" vertical="center"/>
    </xf>
    <xf numFmtId="0" fontId="18" fillId="3" borderId="1" xfId="0" applyFont="1" applyFill="1" applyBorder="1" applyAlignment="1">
      <alignment horizontal="center" vertical="center"/>
    </xf>
    <xf numFmtId="0" fontId="18" fillId="3" borderId="1" xfId="0" applyFont="1" applyFill="1" applyBorder="1" applyAlignment="1">
      <alignment horizontal="center"/>
    </xf>
    <xf numFmtId="0" fontId="17" fillId="4" borderId="1" xfId="0" applyFont="1" applyFill="1" applyBorder="1" applyAlignment="1">
      <alignment horizontal="right" vertical="center"/>
    </xf>
    <xf numFmtId="182" fontId="17" fillId="4" borderId="1" xfId="0" applyNumberFormat="1" applyFont="1" applyFill="1" applyBorder="1" applyAlignment="1">
      <alignment horizontal="center" vertical="center"/>
    </xf>
    <xf numFmtId="0" fontId="20" fillId="4" borderId="10" xfId="219" applyFont="1" applyFill="1" applyBorder="1" applyAlignment="1">
      <alignment horizontal="center" vertical="center" wrapText="1"/>
    </xf>
    <xf numFmtId="0" fontId="13" fillId="0" borderId="1" xfId="0" applyFont="1" applyBorder="1" applyAlignment="1">
      <alignment horizontal="center" vertical="center"/>
    </xf>
    <xf numFmtId="0" fontId="21" fillId="0" borderId="1" xfId="124" applyFont="1" applyBorder="1" applyAlignment="1">
      <alignment horizontal="left" vertical="center"/>
    </xf>
    <xf numFmtId="0" fontId="21" fillId="0" borderId="1" xfId="124" applyFont="1" applyBorder="1" applyAlignment="1">
      <alignment horizontal="center" vertical="center" wrapText="1"/>
    </xf>
    <xf numFmtId="181" fontId="21" fillId="0" borderId="1" xfId="124" applyNumberFormat="1" applyFont="1" applyBorder="1" applyAlignment="1">
      <alignment horizontal="center" vertical="center"/>
    </xf>
    <xf numFmtId="43" fontId="21" fillId="0" borderId="1" xfId="124" applyNumberFormat="1" applyFont="1" applyBorder="1" applyAlignment="1">
      <alignment horizontal="center" vertical="center"/>
    </xf>
    <xf numFmtId="176" fontId="13" fillId="0" borderId="1" xfId="0" applyNumberFormat="1" applyFont="1" applyBorder="1" applyAlignment="1">
      <alignment horizontal="center" vertical="center"/>
    </xf>
    <xf numFmtId="0" fontId="21" fillId="0" borderId="1" xfId="124" applyFont="1" applyBorder="1" applyAlignment="1">
      <alignment horizontal="left" vertical="center" wrapText="1"/>
    </xf>
    <xf numFmtId="0" fontId="14" fillId="0" borderId="1" xfId="0" applyFont="1" applyBorder="1" applyAlignment="1">
      <alignment horizontal="center" vertical="center"/>
    </xf>
    <xf numFmtId="0" fontId="19" fillId="0" borderId="1" xfId="124" applyFont="1" applyBorder="1" applyAlignment="1">
      <alignment horizontal="left" vertical="center"/>
    </xf>
    <xf numFmtId="0" fontId="14" fillId="0" borderId="1" xfId="0" applyFont="1" applyBorder="1" applyAlignment="1">
      <alignment horizontal="left" vertical="center"/>
    </xf>
    <xf numFmtId="43" fontId="14" fillId="0" borderId="1" xfId="281" applyFont="1" applyFill="1" applyBorder="1" applyAlignment="1">
      <alignment horizontal="left" vertical="center" wrapText="1"/>
    </xf>
    <xf numFmtId="0" fontId="19" fillId="0" borderId="1" xfId="124" applyFont="1" applyBorder="1" applyAlignment="1">
      <alignment horizontal="left" vertical="center" wrapText="1"/>
    </xf>
    <xf numFmtId="0" fontId="22" fillId="4" borderId="12" xfId="0" applyFont="1" applyFill="1" applyBorder="1" applyAlignment="1">
      <alignment horizontal="right" vertical="center"/>
    </xf>
    <xf numFmtId="0" fontId="22" fillId="4" borderId="10" xfId="0" applyFont="1" applyFill="1" applyBorder="1" applyAlignment="1">
      <alignment horizontal="right" vertical="center"/>
    </xf>
    <xf numFmtId="0" fontId="22" fillId="4" borderId="11" xfId="0" applyFont="1" applyFill="1" applyBorder="1" applyAlignment="1">
      <alignment horizontal="right" vertical="center"/>
    </xf>
    <xf numFmtId="0" fontId="20" fillId="4" borderId="12" xfId="219" applyFont="1" applyFill="1" applyBorder="1" applyAlignment="1">
      <alignment horizontal="center" vertical="center" wrapText="1"/>
    </xf>
    <xf numFmtId="43" fontId="13" fillId="0" borderId="1" xfId="281" applyFont="1" applyFill="1" applyBorder="1" applyAlignment="1">
      <alignment horizontal="left" vertical="center" wrapText="1"/>
    </xf>
    <xf numFmtId="43" fontId="13" fillId="0" borderId="11" xfId="281" applyFont="1" applyFill="1" applyBorder="1" applyAlignment="1">
      <alignment horizontal="left" vertical="center" wrapText="1"/>
    </xf>
    <xf numFmtId="0" fontId="22" fillId="4" borderId="1" xfId="0" applyFont="1" applyFill="1" applyBorder="1" applyAlignment="1">
      <alignment horizontal="right" vertical="center"/>
    </xf>
    <xf numFmtId="0" fontId="13" fillId="4" borderId="13" xfId="0" applyFont="1" applyFill="1" applyBorder="1" applyAlignment="1">
      <alignment vertical="center"/>
    </xf>
    <xf numFmtId="0" fontId="14" fillId="4" borderId="12" xfId="219" applyFont="1" applyFill="1" applyBorder="1" applyAlignment="1">
      <alignment horizontal="left" vertical="center" wrapText="1"/>
    </xf>
    <xf numFmtId="0" fontId="13" fillId="4" borderId="9" xfId="0" applyFont="1" applyFill="1" applyBorder="1" applyAlignment="1">
      <alignment vertical="center"/>
    </xf>
    <xf numFmtId="0" fontId="12" fillId="0" borderId="0" xfId="219" applyFont="1" applyAlignment="1">
      <alignment horizontal="center"/>
    </xf>
    <xf numFmtId="0" fontId="12" fillId="0" borderId="0" xfId="219" applyFont="1" applyAlignment="1">
      <alignment horizontal="left" wrapText="1"/>
    </xf>
    <xf numFmtId="0" fontId="12" fillId="0" borderId="0" xfId="219" applyFont="1" applyAlignment="1">
      <alignment horizontal="center" wrapText="1"/>
    </xf>
    <xf numFmtId="176" fontId="12" fillId="0" borderId="0" xfId="219" applyNumberFormat="1" applyFont="1" applyAlignment="1">
      <alignment horizontal="center" wrapText="1"/>
    </xf>
    <xf numFmtId="0" fontId="16" fillId="6" borderId="11" xfId="0" applyFont="1" applyFill="1" applyBorder="1" applyAlignment="1">
      <alignment horizontal="left"/>
    </xf>
    <xf numFmtId="0" fontId="23" fillId="0" borderId="0" xfId="0" applyFont="1"/>
    <xf numFmtId="0" fontId="14" fillId="0" borderId="1" xfId="0" applyFont="1" applyBorder="1" applyAlignment="1">
      <alignment horizontal="left" vertical="center" wrapText="1"/>
    </xf>
    <xf numFmtId="43" fontId="19" fillId="0" borderId="1" xfId="124"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xf numFmtId="43" fontId="24" fillId="0" borderId="1" xfId="124" applyNumberFormat="1" applyFont="1" applyBorder="1" applyAlignment="1">
      <alignment horizontal="center" vertical="center" wrapText="1"/>
    </xf>
    <xf numFmtId="0" fontId="18" fillId="0" borderId="1" xfId="0" applyFont="1" applyBorder="1" applyAlignment="1">
      <alignment horizontal="center"/>
    </xf>
    <xf numFmtId="43" fontId="19" fillId="0" borderId="1" xfId="124" applyNumberFormat="1" applyFont="1" applyBorder="1" applyAlignment="1">
      <alignment horizontal="left" vertical="center" wrapText="1"/>
    </xf>
    <xf numFmtId="0" fontId="20" fillId="4" borderId="10" xfId="219" applyFont="1" applyFill="1" applyBorder="1" applyAlignment="1">
      <alignment horizontal="left" vertical="center" wrapText="1"/>
    </xf>
    <xf numFmtId="0" fontId="25" fillId="4" borderId="11" xfId="219" applyFont="1" applyFill="1" applyBorder="1" applyAlignment="1">
      <alignment horizontal="left" vertical="center"/>
    </xf>
    <xf numFmtId="0" fontId="8" fillId="0" borderId="1" xfId="0" applyFont="1" applyBorder="1" applyAlignment="1">
      <alignment horizontal="center" vertical="center" wrapText="1"/>
    </xf>
    <xf numFmtId="43" fontId="21" fillId="0" borderId="1" xfId="124" applyNumberFormat="1" applyFont="1" applyBorder="1" applyAlignment="1">
      <alignment horizontal="left" vertical="center" wrapText="1"/>
    </xf>
    <xf numFmtId="0" fontId="8" fillId="0" borderId="11" xfId="0" applyFont="1" applyBorder="1" applyAlignment="1">
      <alignment horizontal="center" vertical="center" wrapText="1"/>
    </xf>
    <xf numFmtId="0" fontId="26" fillId="0" borderId="1" xfId="0" applyFont="1" applyBorder="1" applyAlignment="1">
      <alignment horizontal="center" vertical="center"/>
    </xf>
    <xf numFmtId="43" fontId="21" fillId="0" borderId="1" xfId="124" applyNumberFormat="1" applyFont="1" applyBorder="1" applyAlignment="1">
      <alignment horizontal="center" vertical="center" wrapText="1"/>
    </xf>
    <xf numFmtId="43" fontId="27" fillId="0" borderId="1" xfId="124" applyNumberFormat="1" applyFont="1" applyBorder="1" applyAlignment="1">
      <alignment horizontal="center" vertical="center" wrapText="1"/>
    </xf>
    <xf numFmtId="0" fontId="13" fillId="0" borderId="0" xfId="219" applyFont="1" applyAlignment="1">
      <alignment vertical="center"/>
    </xf>
    <xf numFmtId="0" fontId="13" fillId="4" borderId="0" xfId="0" applyFont="1" applyFill="1" applyAlignment="1">
      <alignment vertical="center"/>
    </xf>
    <xf numFmtId="0" fontId="13" fillId="4" borderId="14" xfId="0" applyFont="1" applyFill="1" applyBorder="1" applyAlignment="1">
      <alignment vertical="center"/>
    </xf>
    <xf numFmtId="0" fontId="14" fillId="4" borderId="10" xfId="219" applyFont="1" applyFill="1" applyBorder="1" applyAlignment="1">
      <alignment horizontal="left" vertical="center" wrapText="1"/>
    </xf>
    <xf numFmtId="0" fontId="14" fillId="4" borderId="11" xfId="219" applyFont="1" applyFill="1" applyBorder="1" applyAlignment="1">
      <alignment horizontal="left" vertical="center" wrapText="1"/>
    </xf>
    <xf numFmtId="0" fontId="12" fillId="0" borderId="0" xfId="219" applyFont="1" applyAlignment="1">
      <alignment wrapText="1"/>
    </xf>
    <xf numFmtId="0" fontId="12" fillId="0" borderId="0" xfId="0" applyFont="1" applyAlignment="1">
      <alignment vertical="center"/>
    </xf>
    <xf numFmtId="0" fontId="28" fillId="0" borderId="0" xfId="0" applyFont="1"/>
    <xf numFmtId="0" fontId="14" fillId="0" borderId="0" xfId="219" applyFont="1" applyAlignment="1">
      <alignment vertical="center"/>
    </xf>
    <xf numFmtId="0" fontId="13" fillId="0" borderId="0" xfId="0" applyFont="1"/>
    <xf numFmtId="0" fontId="12" fillId="0" borderId="0" xfId="219" applyFont="1" applyAlignment="1">
      <alignment vertical="center"/>
    </xf>
    <xf numFmtId="0" fontId="15" fillId="0" borderId="12" xfId="219" applyFont="1" applyBorder="1" applyAlignment="1">
      <alignment horizontal="left" vertical="center" wrapText="1"/>
    </xf>
    <xf numFmtId="0" fontId="14" fillId="0" borderId="1" xfId="219" applyFont="1" applyBorder="1" applyAlignment="1">
      <alignment horizontal="center" vertical="center"/>
    </xf>
    <xf numFmtId="0" fontId="14" fillId="0" borderId="1" xfId="206" applyFont="1" applyBorder="1" applyAlignment="1">
      <alignment vertical="center" wrapText="1"/>
    </xf>
    <xf numFmtId="0" fontId="14" fillId="0" borderId="1" xfId="206" applyFont="1" applyBorder="1" applyAlignment="1">
      <alignment horizontal="center" vertical="center"/>
    </xf>
    <xf numFmtId="0" fontId="14" fillId="0" borderId="1" xfId="206" applyFont="1" applyBorder="1" applyAlignment="1">
      <alignment horizontal="center" vertical="center" wrapText="1"/>
    </xf>
    <xf numFmtId="176" fontId="14" fillId="0" borderId="1" xfId="219" applyNumberFormat="1" applyFont="1" applyBorder="1" applyAlignment="1">
      <alignment horizontal="center" vertical="center" wrapText="1"/>
    </xf>
    <xf numFmtId="0" fontId="14" fillId="0" borderId="1" xfId="91" applyFont="1" applyBorder="1" applyAlignment="1">
      <alignment horizontal="left" vertical="center" wrapText="1"/>
    </xf>
    <xf numFmtId="0" fontId="14" fillId="0" borderId="1" xfId="206" applyFont="1" applyBorder="1" applyAlignment="1">
      <alignment horizontal="left" vertical="center" wrapText="1"/>
    </xf>
    <xf numFmtId="0" fontId="26" fillId="0" borderId="1" xfId="206" applyFont="1" applyBorder="1" applyAlignment="1">
      <alignment horizontal="left" vertical="center" wrapText="1"/>
    </xf>
    <xf numFmtId="178" fontId="14" fillId="0" borderId="1" xfId="66" applyNumberFormat="1" applyFont="1" applyFill="1" applyBorder="1" applyAlignment="1" applyProtection="1">
      <alignment horizontal="center" vertical="center" wrapText="1"/>
    </xf>
    <xf numFmtId="0" fontId="14" fillId="0" borderId="1" xfId="206" applyFont="1" applyBorder="1" applyAlignment="1">
      <alignment horizontal="left" vertical="center"/>
    </xf>
    <xf numFmtId="0" fontId="14" fillId="0" borderId="1" xfId="265" applyFont="1" applyBorder="1" applyAlignment="1">
      <alignment horizontal="left" vertical="center"/>
    </xf>
    <xf numFmtId="2" fontId="20" fillId="0" borderId="1" xfId="206" applyNumberFormat="1" applyFont="1" applyBorder="1" applyAlignment="1">
      <alignment horizontal="center" vertical="center" wrapText="1"/>
    </xf>
    <xf numFmtId="182" fontId="22" fillId="4" borderId="1" xfId="0" applyNumberFormat="1" applyFont="1" applyFill="1" applyBorder="1" applyAlignment="1">
      <alignment horizontal="center" vertical="center"/>
    </xf>
    <xf numFmtId="0" fontId="8" fillId="0" borderId="1" xfId="219" applyFont="1" applyBorder="1" applyAlignment="1">
      <alignment horizontal="center" vertical="center"/>
    </xf>
    <xf numFmtId="0" fontId="8" fillId="0" borderId="1" xfId="219" applyFont="1" applyBorder="1" applyAlignment="1">
      <alignment horizontal="center" vertical="center" wrapText="1"/>
    </xf>
    <xf numFmtId="176" fontId="8" fillId="0" borderId="1" xfId="219"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206" applyFont="1" applyBorder="1" applyAlignment="1">
      <alignment vertical="center" wrapText="1"/>
    </xf>
    <xf numFmtId="0" fontId="13" fillId="0" borderId="1" xfId="206" applyFont="1" applyBorder="1" applyAlignment="1">
      <alignment horizontal="center" vertical="center"/>
    </xf>
    <xf numFmtId="0" fontId="13" fillId="0" borderId="1" xfId="206" applyFont="1" applyBorder="1" applyAlignment="1">
      <alignment horizontal="center" vertical="center" wrapText="1"/>
    </xf>
    <xf numFmtId="0" fontId="13" fillId="0" borderId="1" xfId="0" applyFont="1" applyBorder="1" applyAlignment="1">
      <alignment vertical="center" wrapText="1"/>
    </xf>
    <xf numFmtId="176" fontId="13" fillId="0" borderId="1" xfId="219" applyNumberFormat="1" applyFont="1" applyBorder="1" applyAlignment="1">
      <alignment horizontal="center" vertical="center" wrapText="1"/>
    </xf>
    <xf numFmtId="0" fontId="13" fillId="0" borderId="1" xfId="91" applyFont="1" applyBorder="1" applyAlignment="1">
      <alignment horizontal="left" vertical="center" wrapText="1"/>
    </xf>
    <xf numFmtId="0" fontId="13" fillId="0" borderId="1" xfId="206" applyFont="1" applyBorder="1" applyAlignment="1">
      <alignment horizontal="left" vertical="center" wrapText="1"/>
    </xf>
    <xf numFmtId="0" fontId="21" fillId="0" borderId="1" xfId="206" applyFont="1" applyBorder="1" applyAlignment="1">
      <alignment horizontal="left" vertical="center" wrapText="1"/>
    </xf>
    <xf numFmtId="178" fontId="13" fillId="0" borderId="1" xfId="66" applyNumberFormat="1" applyFont="1" applyFill="1" applyBorder="1" applyAlignment="1" applyProtection="1">
      <alignment horizontal="center" vertical="center" wrapText="1"/>
    </xf>
    <xf numFmtId="0" fontId="13" fillId="0" borderId="1" xfId="206" applyFont="1" applyBorder="1" applyAlignment="1">
      <alignment horizontal="left" vertical="center"/>
    </xf>
    <xf numFmtId="0" fontId="13" fillId="0" borderId="1" xfId="265" applyFont="1" applyBorder="1" applyAlignment="1">
      <alignment horizontal="left" vertical="center"/>
    </xf>
    <xf numFmtId="2" fontId="29" fillId="0" borderId="1" xfId="206" applyNumberFormat="1" applyFont="1" applyBorder="1" applyAlignment="1">
      <alignment horizontal="center" vertical="center" wrapText="1"/>
    </xf>
    <xf numFmtId="0" fontId="13" fillId="0" borderId="1" xfId="219" applyFont="1" applyBorder="1" applyAlignment="1">
      <alignment horizontal="center" vertical="center"/>
    </xf>
    <xf numFmtId="176" fontId="13" fillId="0" borderId="11" xfId="219" applyNumberFormat="1" applyFont="1" applyBorder="1" applyAlignment="1">
      <alignment horizontal="center" vertical="center" wrapText="1"/>
    </xf>
    <xf numFmtId="0" fontId="15" fillId="0" borderId="11" xfId="219" applyFont="1" applyBorder="1" applyAlignment="1">
      <alignment horizontal="left" vertical="center" wrapText="1"/>
    </xf>
    <xf numFmtId="0" fontId="14" fillId="0" borderId="1" xfId="117" applyFont="1" applyBorder="1" applyAlignment="1">
      <alignment horizontal="left" vertical="center" wrapText="1"/>
    </xf>
    <xf numFmtId="0" fontId="14" fillId="0" borderId="1" xfId="206" applyFont="1" applyBorder="1" applyAlignment="1">
      <alignment vertical="center"/>
    </xf>
    <xf numFmtId="0" fontId="13" fillId="0" borderId="1" xfId="117" applyFont="1" applyBorder="1" applyAlignment="1">
      <alignment horizontal="left" vertical="center" wrapText="1"/>
    </xf>
    <xf numFmtId="0" fontId="13" fillId="0" borderId="1" xfId="206" applyFont="1" applyBorder="1" applyAlignment="1">
      <alignment vertical="center"/>
    </xf>
    <xf numFmtId="176" fontId="14" fillId="0" borderId="11" xfId="219" applyNumberFormat="1" applyFont="1" applyBorder="1" applyAlignment="1">
      <alignment horizontal="center" vertical="center" wrapText="1"/>
    </xf>
    <xf numFmtId="176" fontId="7" fillId="0" borderId="1" xfId="219" applyNumberFormat="1" applyFont="1" applyBorder="1" applyAlignment="1">
      <alignment horizontal="center" vertical="center" wrapText="1"/>
    </xf>
    <xf numFmtId="0" fontId="22" fillId="4" borderId="1" xfId="219" applyFont="1" applyFill="1" applyBorder="1" applyAlignment="1">
      <alignment horizontal="right" vertical="center"/>
    </xf>
    <xf numFmtId="0" fontId="14" fillId="0" borderId="1" xfId="219" applyFont="1" applyBorder="1" applyAlignment="1">
      <alignment horizontal="right" vertical="center"/>
    </xf>
    <xf numFmtId="0" fontId="12" fillId="0" borderId="0" xfId="219" applyFont="1" applyAlignment="1">
      <alignment horizontal="center" vertical="center"/>
    </xf>
    <xf numFmtId="0" fontId="12" fillId="0" borderId="0" xfId="219" applyFont="1" applyAlignment="1">
      <alignment horizontal="left" vertical="center" wrapText="1"/>
    </xf>
    <xf numFmtId="0" fontId="12" fillId="0" borderId="0" xfId="219" applyFont="1" applyAlignment="1">
      <alignment horizontal="center" vertical="center" wrapText="1"/>
    </xf>
    <xf numFmtId="176" fontId="12" fillId="0" borderId="0" xfId="219" applyNumberFormat="1" applyFont="1" applyAlignment="1">
      <alignment horizontal="center" vertical="center" wrapText="1"/>
    </xf>
    <xf numFmtId="0" fontId="12" fillId="0" borderId="0" xfId="219" applyFont="1" applyAlignment="1">
      <alignment vertical="center" wrapText="1"/>
    </xf>
    <xf numFmtId="0" fontId="30" fillId="0" borderId="0" xfId="0" applyFont="1" applyFill="1"/>
    <xf numFmtId="0" fontId="31" fillId="0" borderId="0" xfId="0" applyFont="1" applyFill="1" applyAlignment="1">
      <alignment horizontal="center"/>
    </xf>
    <xf numFmtId="0" fontId="32" fillId="0" borderId="0" xfId="0" applyFont="1" applyFill="1"/>
    <xf numFmtId="0" fontId="33" fillId="0" borderId="0" xfId="0" applyFont="1" applyFill="1" applyAlignment="1">
      <alignment horizontal="center"/>
    </xf>
    <xf numFmtId="0" fontId="33" fillId="0" borderId="0" xfId="0" applyFont="1" applyFill="1" applyAlignment="1">
      <alignment horizontal="left"/>
    </xf>
    <xf numFmtId="0" fontId="33" fillId="0" borderId="0" xfId="0" applyFont="1" applyFill="1"/>
    <xf numFmtId="183" fontId="33" fillId="0" borderId="0" xfId="0" applyNumberFormat="1" applyFont="1" applyFill="1" applyAlignment="1">
      <alignment horizontal="right"/>
    </xf>
    <xf numFmtId="0" fontId="30" fillId="0" borderId="0" xfId="219" applyFont="1" applyFill="1" applyAlignment="1">
      <alignment horizontal="center" vertical="center" wrapText="1"/>
    </xf>
    <xf numFmtId="0" fontId="30" fillId="0" borderId="0" xfId="219" applyFont="1" applyFill="1" applyAlignment="1">
      <alignment horizontal="left" vertical="center" wrapText="1"/>
    </xf>
    <xf numFmtId="183" fontId="30" fillId="0" borderId="0" xfId="219" applyNumberFormat="1" applyFont="1" applyFill="1" applyAlignment="1">
      <alignment horizontal="center" vertical="center" wrapText="1"/>
    </xf>
    <xf numFmtId="0" fontId="34" fillId="0" borderId="1" xfId="219" applyFont="1" applyFill="1" applyBorder="1" applyAlignment="1">
      <alignment horizontal="center" vertical="center"/>
    </xf>
    <xf numFmtId="0" fontId="34" fillId="0" borderId="1" xfId="219" applyFont="1" applyFill="1" applyBorder="1" applyAlignment="1">
      <alignment horizontal="center" vertical="center" wrapText="1"/>
    </xf>
    <xf numFmtId="183" fontId="34" fillId="0" borderId="1" xfId="219" applyNumberFormat="1" applyFont="1" applyFill="1" applyBorder="1" applyAlignment="1">
      <alignment horizontal="center" vertical="center" wrapText="1"/>
    </xf>
    <xf numFmtId="0" fontId="35" fillId="0" borderId="1"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 xfId="0" applyFont="1" applyFill="1" applyBorder="1" applyAlignment="1">
      <alignment vertical="center"/>
    </xf>
    <xf numFmtId="183" fontId="34" fillId="0" borderId="1" xfId="0" applyNumberFormat="1" applyFont="1" applyFill="1" applyBorder="1" applyAlignment="1">
      <alignment horizontal="right" vertical="center"/>
    </xf>
    <xf numFmtId="0" fontId="33" fillId="0" borderId="1" xfId="219" applyFont="1" applyFill="1" applyBorder="1" applyAlignment="1">
      <alignment horizontal="center" vertical="center"/>
    </xf>
    <xf numFmtId="0" fontId="33" fillId="0" borderId="1" xfId="219" applyFont="1" applyFill="1" applyBorder="1" applyAlignment="1">
      <alignment horizontal="left" vertical="center" wrapText="1"/>
    </xf>
    <xf numFmtId="0" fontId="33" fillId="0" borderId="1" xfId="91" applyFont="1" applyFill="1" applyBorder="1" applyAlignment="1">
      <alignment horizontal="left" vertical="center" wrapText="1"/>
    </xf>
    <xf numFmtId="0" fontId="33" fillId="0" borderId="1" xfId="0" applyFont="1" applyFill="1" applyBorder="1" applyAlignment="1">
      <alignment horizontal="center" vertical="center"/>
    </xf>
    <xf numFmtId="183" fontId="33" fillId="0" borderId="1" xfId="0" applyNumberFormat="1" applyFont="1" applyFill="1" applyBorder="1" applyAlignment="1">
      <alignment horizontal="right" vertical="center"/>
    </xf>
    <xf numFmtId="183" fontId="33" fillId="0" borderId="1" xfId="206" applyNumberFormat="1" applyFont="1" applyFill="1" applyBorder="1" applyAlignment="1">
      <alignment horizontal="right" vertical="center"/>
    </xf>
    <xf numFmtId="43" fontId="34" fillId="0" borderId="1" xfId="15" applyFont="1" applyFill="1" applyBorder="1" applyAlignment="1">
      <alignment horizontal="center" vertical="center" wrapText="1"/>
    </xf>
    <xf numFmtId="0" fontId="33" fillId="0" borderId="1" xfId="91" applyFont="1" applyFill="1" applyBorder="1" applyAlignment="1">
      <alignment horizontal="center" vertical="center" wrapText="1"/>
    </xf>
    <xf numFmtId="0" fontId="33" fillId="0" borderId="1" xfId="219" applyFont="1" applyFill="1" applyBorder="1" applyAlignment="1">
      <alignment horizontal="center" vertical="center" wrapText="1"/>
    </xf>
    <xf numFmtId="10" fontId="34" fillId="0" borderId="1" xfId="0" applyNumberFormat="1" applyFont="1" applyFill="1" applyBorder="1" applyAlignment="1">
      <alignment horizontal="right" vertical="center"/>
    </xf>
    <xf numFmtId="0" fontId="35" fillId="0" borderId="12" xfId="0" applyFont="1" applyFill="1" applyBorder="1" applyAlignment="1">
      <alignment horizontal="left" vertical="center" wrapText="1"/>
    </xf>
    <xf numFmtId="0" fontId="35" fillId="0" borderId="10" xfId="0" applyFont="1" applyFill="1" applyBorder="1" applyAlignment="1">
      <alignment horizontal="left" vertical="center"/>
    </xf>
    <xf numFmtId="0" fontId="33" fillId="0" borderId="0" xfId="0" applyFont="1" applyAlignment="1">
      <alignment horizontal="center"/>
    </xf>
    <xf numFmtId="0" fontId="33" fillId="0" borderId="0" xfId="0" applyFont="1" applyAlignment="1">
      <alignment horizontal="left"/>
    </xf>
    <xf numFmtId="0" fontId="33" fillId="0" borderId="0" xfId="0" applyFont="1"/>
    <xf numFmtId="183" fontId="33" fillId="0" borderId="0" xfId="0" applyNumberFormat="1" applyFont="1"/>
    <xf numFmtId="0" fontId="33"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vertical="center"/>
    </xf>
    <xf numFmtId="183" fontId="31" fillId="0" borderId="0" xfId="0" applyNumberFormat="1" applyFont="1" applyAlignment="1">
      <alignment horizontal="left" vertical="center"/>
    </xf>
    <xf numFmtId="0" fontId="35" fillId="0" borderId="11" xfId="0" applyFont="1" applyFill="1" applyBorder="1" applyAlignment="1">
      <alignment horizontal="left" vertical="center"/>
    </xf>
    <xf numFmtId="0" fontId="35" fillId="0" borderId="12" xfId="0" applyFont="1" applyFill="1" applyBorder="1" applyAlignment="1">
      <alignment horizontal="center" vertical="center"/>
    </xf>
    <xf numFmtId="0" fontId="35" fillId="0" borderId="10" xfId="0" applyFont="1" applyFill="1" applyBorder="1" applyAlignment="1">
      <alignment horizontal="center" vertical="center"/>
    </xf>
    <xf numFmtId="183" fontId="35" fillId="0" borderId="10" xfId="0" applyNumberFormat="1" applyFont="1" applyFill="1" applyBorder="1" applyAlignment="1">
      <alignment horizontal="center" vertical="center"/>
    </xf>
    <xf numFmtId="0" fontId="35" fillId="0" borderId="11" xfId="0" applyFont="1" applyFill="1" applyBorder="1" applyAlignment="1">
      <alignment horizontal="center" vertical="center"/>
    </xf>
    <xf numFmtId="0" fontId="36" fillId="0" borderId="0" xfId="0" applyFont="1"/>
    <xf numFmtId="0" fontId="37"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justify" vertical="center"/>
    </xf>
    <xf numFmtId="0" fontId="40" fillId="0" borderId="0" xfId="0" applyFont="1" applyAlignment="1">
      <alignment vertical="center"/>
    </xf>
    <xf numFmtId="0" fontId="40" fillId="0" borderId="0" xfId="0" applyFont="1" applyAlignment="1">
      <alignment horizontal="left" vertical="center"/>
    </xf>
    <xf numFmtId="0" fontId="41" fillId="0" borderId="0" xfId="0" applyFont="1" applyAlignment="1">
      <alignment horizontal="left" vertical="center"/>
    </xf>
    <xf numFmtId="0" fontId="40" fillId="0" borderId="0" xfId="0" applyFont="1" applyAlignment="1">
      <alignment horizontal="center" vertical="center"/>
    </xf>
    <xf numFmtId="0" fontId="41" fillId="0" borderId="0" xfId="0" applyFont="1" applyAlignment="1">
      <alignment horizontal="justify" vertical="center"/>
    </xf>
    <xf numFmtId="0" fontId="41" fillId="0" borderId="0" xfId="0" applyFont="1" applyAlignment="1">
      <alignment vertical="center"/>
    </xf>
    <xf numFmtId="0" fontId="42" fillId="0" borderId="0" xfId="0" applyFont="1" applyAlignment="1">
      <alignment horizontal="justify" vertical="center"/>
    </xf>
    <xf numFmtId="0" fontId="43" fillId="0" borderId="0" xfId="0" applyFont="1" applyAlignment="1">
      <alignment horizontal="justify"/>
    </xf>
  </cellXfs>
  <cellStyles count="333">
    <cellStyle name="常规" xfId="0" builtinId="0"/>
    <cellStyle name="货币[0]" xfId="1" builtinId="7"/>
    <cellStyle name="货币" xfId="2" builtinId="4"/>
    <cellStyle name="常规 39" xfId="3"/>
    <cellStyle name="60% - 着色 2" xfId="4"/>
    <cellStyle name="20% - 强调文字颜色 3" xfId="5" builtinId="38"/>
    <cellStyle name="输入" xfId="6" builtinId="20"/>
    <cellStyle name="常规 9 2 5" xfId="7"/>
    <cellStyle name="千位分隔[0]" xfId="8" builtinId="6"/>
    <cellStyle name="千位分隔 2 6" xfId="9"/>
    <cellStyle name="千位分隔 2 2 4" xfId="10"/>
    <cellStyle name="常规 3 4 3" xfId="11"/>
    <cellStyle name="20% - Accent4" xfId="12"/>
    <cellStyle name="40% - 强调文字颜色 3" xfId="13" builtinId="39"/>
    <cellStyle name="Input 2" xfId="14"/>
    <cellStyle name="千位分隔" xfId="15" builtinId="3"/>
    <cellStyle name="常规 7 3" xfId="16"/>
    <cellStyle name="常规 10 2 18 2" xfId="17"/>
    <cellStyle name="差" xfId="18" builtinId="27"/>
    <cellStyle name="60% - 强调文字颜色 3" xfId="19" builtinId="40"/>
    <cellStyle name="超链接" xfId="20" builtinId="8"/>
    <cellStyle name="百分比" xfId="21" builtinId="5"/>
    <cellStyle name="常规 2 7 3" xfId="22"/>
    <cellStyle name="已访问的超链接" xfId="23" builtinId="9"/>
    <cellStyle name="注释" xfId="24" builtinId="10"/>
    <cellStyle name="常规 6" xfId="25"/>
    <cellStyle name="60% - 强调文字颜色 2" xfId="26" builtinId="36"/>
    <cellStyle name="标题 4" xfId="27" builtinId="19"/>
    <cellStyle name="警告文本" xfId="28" builtinId="11"/>
    <cellStyle name="_ET_STYLE_NoName_00_" xfId="29"/>
    <cellStyle name="标题" xfId="30" builtinId="15"/>
    <cellStyle name="常规 5 2" xfId="31"/>
    <cellStyle name="解释性文本" xfId="32" builtinId="53"/>
    <cellStyle name="标题 1" xfId="33" builtinId="16"/>
    <cellStyle name="常规 5 2 2" xfId="34"/>
    <cellStyle name="标题 2" xfId="35" builtinId="17"/>
    <cellStyle name="0,0_x000d__x000a_NA_x000d__x000a_" xfId="36"/>
    <cellStyle name="Accent6 2" xfId="37"/>
    <cellStyle name="60% - 强调文字颜色 1" xfId="38" builtinId="32"/>
    <cellStyle name="标题 3" xfId="39" builtinId="18"/>
    <cellStyle name="60% - 强调文字颜色 4" xfId="40" builtinId="44"/>
    <cellStyle name="输出" xfId="41" builtinId="21"/>
    <cellStyle name="Input" xfId="42"/>
    <cellStyle name="计算" xfId="43" builtinId="22"/>
    <cellStyle name="检查单元格" xfId="44" builtinId="23"/>
    <cellStyle name="常规 8 3" xfId="45"/>
    <cellStyle name="20% - 强调文字颜色 6" xfId="46" builtinId="50"/>
    <cellStyle name="强调文字颜色 2" xfId="47" builtinId="33"/>
    <cellStyle name="链接单元格" xfId="48" builtinId="24"/>
    <cellStyle name="汇总" xfId="49" builtinId="25"/>
    <cellStyle name="好" xfId="50" builtinId="26"/>
    <cellStyle name="着色 5" xfId="51"/>
    <cellStyle name="常规 3 2 6" xfId="52"/>
    <cellStyle name="Heading 3" xfId="53"/>
    <cellStyle name="20% - Accent3 2" xfId="54"/>
    <cellStyle name="适中" xfId="55" builtinId="28"/>
    <cellStyle name="常规 8 2" xfId="56"/>
    <cellStyle name="20% - 强调文字颜色 5" xfId="57" builtinId="46"/>
    <cellStyle name="强调文字颜色 1" xfId="58" builtinId="29"/>
    <cellStyle name="20% - 强调文字颜色 1" xfId="59" builtinId="30"/>
    <cellStyle name="40% - 强调文字颜色 1" xfId="60" builtinId="31"/>
    <cellStyle name="20% - 强调文字颜色 2" xfId="61" builtinId="34"/>
    <cellStyle name="40% - 强调文字颜色 2" xfId="62" builtinId="35"/>
    <cellStyle name="千位分隔[0] 2" xfId="63"/>
    <cellStyle name="千位分隔 2 2 4 2" xfId="64"/>
    <cellStyle name="强调文字颜色 3" xfId="65" builtinId="37"/>
    <cellStyle name="千位分隔[0] 3" xfId="66"/>
    <cellStyle name="强调文字颜色 4" xfId="67" builtinId="41"/>
    <cellStyle name="20% - 强调文字颜色 4" xfId="68" builtinId="42"/>
    <cellStyle name="Input 3" xfId="69"/>
    <cellStyle name="40% - 强调文字颜色 4" xfId="70" builtinId="43"/>
    <cellStyle name="千位分隔[0] 4" xfId="71"/>
    <cellStyle name="强调文字颜色 5" xfId="72" builtinId="45"/>
    <cellStyle name="40% - 强调文字颜色 5" xfId="73" builtinId="47"/>
    <cellStyle name="60% - 强调文字颜色 5" xfId="74" builtinId="48"/>
    <cellStyle name="强调文字颜色 6" xfId="75" builtinId="49"/>
    <cellStyle name="Heading 3 2" xfId="76"/>
    <cellStyle name="40% - 强调文字颜色 6" xfId="77" builtinId="51"/>
    <cellStyle name="60% - 强调文字颜色 6" xfId="78" builtinId="52"/>
    <cellStyle name="千位分隔 2 2 7" xfId="79"/>
    <cellStyle name="常规 8 2 3" xfId="80"/>
    <cellStyle name="20% - Accent5 2" xfId="81"/>
    <cellStyle name="0,0_x005f_x000a__x005f_x000a_NA_x005f_x000a__x005f_x000a_" xfId="82"/>
    <cellStyle name="20% - Accent2 2" xfId="83"/>
    <cellStyle name="常规 8 2 4 2" xfId="84"/>
    <cellStyle name="20% - Accent2" xfId="85"/>
    <cellStyle name="20% - Accent3" xfId="86"/>
    <cellStyle name="20% - Accent1 2" xfId="87"/>
    <cellStyle name="20% - Accent5" xfId="88"/>
    <cellStyle name="20% - Accent6" xfId="89"/>
    <cellStyle name="常规 3 8" xfId="90"/>
    <cellStyle name="0,0_x000a__x000a_NA_x000a__x000a_" xfId="91"/>
    <cellStyle name="20% - Accent1" xfId="92"/>
    <cellStyle name="常规 4" xfId="93"/>
    <cellStyle name="20% - Accent4 2" xfId="94"/>
    <cellStyle name="20% - Accent6 2" xfId="95"/>
    <cellStyle name="常规 3 2 2 2" xfId="96"/>
    <cellStyle name="40% - Accent1" xfId="97"/>
    <cellStyle name="40% - Accent1 2" xfId="98"/>
    <cellStyle name="常规 3 2 2 3" xfId="99"/>
    <cellStyle name="40% - Accent2" xfId="100"/>
    <cellStyle name="40% - Accent2 2" xfId="101"/>
    <cellStyle name="40% - Accent3" xfId="102"/>
    <cellStyle name="40% - Accent3 2" xfId="103"/>
    <cellStyle name="40% - Accent4" xfId="104"/>
    <cellStyle name="40% - Accent4 2" xfId="105"/>
    <cellStyle name="40% - Accent5" xfId="106"/>
    <cellStyle name="40% - Accent5 2" xfId="107"/>
    <cellStyle name="40% - Accent6" xfId="108"/>
    <cellStyle name="常规 8" xfId="109"/>
    <cellStyle name="40% - Accent6 2" xfId="110"/>
    <cellStyle name="60% - Accent1" xfId="111"/>
    <cellStyle name="60% - Accent1 2" xfId="112"/>
    <cellStyle name="常规 2 2" xfId="113"/>
    <cellStyle name="Title 2" xfId="114"/>
    <cellStyle name="60% - Accent2" xfId="115"/>
    <cellStyle name="常规 42" xfId="116"/>
    <cellStyle name="常规 2 2 2" xfId="117"/>
    <cellStyle name="60% - Accent2 2" xfId="118"/>
    <cellStyle name="常规 2 3" xfId="119"/>
    <cellStyle name="60% - Accent3" xfId="120"/>
    <cellStyle name="常规 2 3 2" xfId="121"/>
    <cellStyle name="Bad" xfId="122"/>
    <cellStyle name="60% - Accent3 2" xfId="123"/>
    <cellStyle name="常规 2 4" xfId="124"/>
    <cellStyle name="60% - Accent4" xfId="125"/>
    <cellStyle name="常规 2 4 2" xfId="126"/>
    <cellStyle name="60% - Accent4 2" xfId="127"/>
    <cellStyle name="千位分隔[0] 3 2" xfId="128"/>
    <cellStyle name="常规 2 5" xfId="129"/>
    <cellStyle name="60% - Accent5" xfId="130"/>
    <cellStyle name="常规 2 5 2" xfId="131"/>
    <cellStyle name="60% - Accent5 2" xfId="132"/>
    <cellStyle name="常规 2 6" xfId="133"/>
    <cellStyle name="60% - Accent6" xfId="134"/>
    <cellStyle name="常规 2 6 2" xfId="135"/>
    <cellStyle name="60% - Accent6 2" xfId="136"/>
    <cellStyle name="常规 9 2" xfId="137"/>
    <cellStyle name="Accent1" xfId="138"/>
    <cellStyle name="常规 9 2 2" xfId="139"/>
    <cellStyle name="Accent1 2" xfId="140"/>
    <cellStyle name="常规 9 3" xfId="141"/>
    <cellStyle name="Accent2" xfId="142"/>
    <cellStyle name="常规 9 3 2" xfId="143"/>
    <cellStyle name="常规 7 7" xfId="144"/>
    <cellStyle name="Accent2 2" xfId="145"/>
    <cellStyle name="常规 9 4" xfId="146"/>
    <cellStyle name="Accent3" xfId="147"/>
    <cellStyle name="常规 9 4 2" xfId="148"/>
    <cellStyle name="常规 8 7" xfId="149"/>
    <cellStyle name="Accent3 2" xfId="150"/>
    <cellStyle name="常规 9 5" xfId="151"/>
    <cellStyle name="Accent4" xfId="152"/>
    <cellStyle name="常规 9 7" xfId="153"/>
    <cellStyle name="常规 9 5 2" xfId="154"/>
    <cellStyle name="Accent6" xfId="155"/>
    <cellStyle name="Accent4 2" xfId="156"/>
    <cellStyle name="常规 9 6" xfId="157"/>
    <cellStyle name="Accent5" xfId="158"/>
    <cellStyle name="常规 9 6 2" xfId="159"/>
    <cellStyle name="Accent5 2" xfId="160"/>
    <cellStyle name="常规 11 3" xfId="161"/>
    <cellStyle name="Bad 2" xfId="162"/>
    <cellStyle name="Calculation" xfId="163"/>
    <cellStyle name="Calculation 2" xfId="164"/>
    <cellStyle name="Calculation 3" xfId="165"/>
    <cellStyle name="常规 20" xfId="166"/>
    <cellStyle name="常规 15" xfId="167"/>
    <cellStyle name="Check Cell" xfId="168"/>
    <cellStyle name="Check Cell 2" xfId="169"/>
    <cellStyle name="Explanatory Text" xfId="170"/>
    <cellStyle name="Explanatory Text 2" xfId="171"/>
    <cellStyle name="常规 10" xfId="172"/>
    <cellStyle name="Good" xfId="173"/>
    <cellStyle name="常规 10 2" xfId="174"/>
    <cellStyle name="Good 2" xfId="175"/>
    <cellStyle name="常规 9 2 4 2" xfId="176"/>
    <cellStyle name="常规 3 2 4" xfId="177"/>
    <cellStyle name="Heading 1" xfId="178"/>
    <cellStyle name="常规 3 2 4 2" xfId="179"/>
    <cellStyle name="Heading 1 2" xfId="180"/>
    <cellStyle name="常规 3 2 5" xfId="181"/>
    <cellStyle name="Heading 2" xfId="182"/>
    <cellStyle name="Heading 2 2" xfId="183"/>
    <cellStyle name="常规 3 2 7" xfId="184"/>
    <cellStyle name="Heading 4" xfId="185"/>
    <cellStyle name="Heading 4 2" xfId="186"/>
    <cellStyle name="千位分隔 5" xfId="187"/>
    <cellStyle name="Linked Cell" xfId="188"/>
    <cellStyle name="千位分隔 5 2" xfId="189"/>
    <cellStyle name="Linked Cell 2" xfId="190"/>
    <cellStyle name="Neutral" xfId="191"/>
    <cellStyle name="Neutral 2" xfId="192"/>
    <cellStyle name="千位分隔 2 5" xfId="193"/>
    <cellStyle name="千位分隔 2 2 3" xfId="194"/>
    <cellStyle name="常规 3 4 2" xfId="195"/>
    <cellStyle name="Normal" xfId="196"/>
    <cellStyle name="Note" xfId="197"/>
    <cellStyle name="Note 2" xfId="198"/>
    <cellStyle name="Note 3" xfId="199"/>
    <cellStyle name="常规 7 6" xfId="200"/>
    <cellStyle name="Output" xfId="201"/>
    <cellStyle name="常规 7 6 2" xfId="202"/>
    <cellStyle name="Output 2" xfId="203"/>
    <cellStyle name="Output 3" xfId="204"/>
    <cellStyle name="Price Header" xfId="205"/>
    <cellStyle name="常规 2" xfId="206"/>
    <cellStyle name="Title" xfId="207"/>
    <cellStyle name="常规 8 8" xfId="208"/>
    <cellStyle name="Total" xfId="209"/>
    <cellStyle name="Total 2" xfId="210"/>
    <cellStyle name="Total 3" xfId="211"/>
    <cellStyle name="Warning Text" xfId="212"/>
    <cellStyle name="常规 8 5" xfId="213"/>
    <cellStyle name="Warning Text 2" xfId="214"/>
    <cellStyle name="普通 2" xfId="215"/>
    <cellStyle name="百分比 2" xfId="216"/>
    <cellStyle name="常规 8 2 3 2" xfId="217"/>
    <cellStyle name="百分比 3" xfId="218"/>
    <cellStyle name="常规 10 2 18" xfId="219"/>
    <cellStyle name="常规 10 3" xfId="220"/>
    <cellStyle name="常规 10 4" xfId="221"/>
    <cellStyle name="常规 11" xfId="222"/>
    <cellStyle name="常规 11 2" xfId="223"/>
    <cellStyle name="常规 12" xfId="224"/>
    <cellStyle name="常规 13" xfId="225"/>
    <cellStyle name="常规 14" xfId="226"/>
    <cellStyle name="常规 16" xfId="227"/>
    <cellStyle name="常规 17" xfId="228"/>
    <cellStyle name="常规 18" xfId="229"/>
    <cellStyle name="常规 19" xfId="230"/>
    <cellStyle name="常规 2 6 3" xfId="231"/>
    <cellStyle name="常规 2 7" xfId="232"/>
    <cellStyle name="常规 2 7 2" xfId="233"/>
    <cellStyle name="常规 2 7 4" xfId="234"/>
    <cellStyle name="常规 2 8" xfId="235"/>
    <cellStyle name="常规 3" xfId="236"/>
    <cellStyle name="常规 3 2" xfId="237"/>
    <cellStyle name="常规 3 2 2" xfId="238"/>
    <cellStyle name="常规 3 2 3" xfId="239"/>
    <cellStyle name="常规 3 2 3 2" xfId="240"/>
    <cellStyle name="常规 3 2 3 3" xfId="241"/>
    <cellStyle name="常规 3 3" xfId="242"/>
    <cellStyle name="常规 3 3 2" xfId="243"/>
    <cellStyle name="常规 3 4" xfId="244"/>
    <cellStyle name="常规 3 5" xfId="245"/>
    <cellStyle name="常规 3 5 2" xfId="246"/>
    <cellStyle name="常规 3 6" xfId="247"/>
    <cellStyle name="千位分隔 2 2 2 3" xfId="248"/>
    <cellStyle name="常规 3 6 2" xfId="249"/>
    <cellStyle name="常规 3 7" xfId="250"/>
    <cellStyle name="常规 3 9" xfId="251"/>
    <cellStyle name="常规 41" xfId="252"/>
    <cellStyle name="常规 36" xfId="253"/>
    <cellStyle name="常规 43" xfId="254"/>
    <cellStyle name="常规 38" xfId="255"/>
    <cellStyle name="常规 4 2" xfId="256"/>
    <cellStyle name="常规 4 4" xfId="257"/>
    <cellStyle name="常规 4 2 2" xfId="258"/>
    <cellStyle name="常规 4 3" xfId="259"/>
    <cellStyle name="常规 5 4" xfId="260"/>
    <cellStyle name="常规 4 3 2" xfId="261"/>
    <cellStyle name="常规 40" xfId="262"/>
    <cellStyle name="常规 5" xfId="263"/>
    <cellStyle name="常规 5 3" xfId="264"/>
    <cellStyle name="常规 6 2" xfId="265"/>
    <cellStyle name="常规 6 3" xfId="266"/>
    <cellStyle name="常规 6 4" xfId="267"/>
    <cellStyle name="常规 7" xfId="268"/>
    <cellStyle name="常规 7 2" xfId="269"/>
    <cellStyle name="常规 7 2 2" xfId="270"/>
    <cellStyle name="常规 7 2 2 2" xfId="271"/>
    <cellStyle name="常规 7 2 3" xfId="272"/>
    <cellStyle name="常规 7 2 3 2" xfId="273"/>
    <cellStyle name="常规 7 2 4" xfId="274"/>
    <cellStyle name="样式 1" xfId="275"/>
    <cellStyle name="常规 7 2 4 2" xfId="276"/>
    <cellStyle name="常规 7 2 5" xfId="277"/>
    <cellStyle name="常规 7 2 6" xfId="278"/>
    <cellStyle name="常规 7 2 7" xfId="279"/>
    <cellStyle name="常规 7 2 8" xfId="280"/>
    <cellStyle name="千位分隔 2" xfId="281"/>
    <cellStyle name="常规 7 3 2" xfId="282"/>
    <cellStyle name="常规 7 4" xfId="283"/>
    <cellStyle name="常规 7 4 2" xfId="284"/>
    <cellStyle name="常规 7 5" xfId="285"/>
    <cellStyle name="常规 7 5 2" xfId="286"/>
    <cellStyle name="常规 7 8" xfId="287"/>
    <cellStyle name="常规 7 9" xfId="288"/>
    <cellStyle name="常规 75" xfId="289"/>
    <cellStyle name="千位分隔 2 2 6" xfId="290"/>
    <cellStyle name="常规 8 2 2" xfId="291"/>
    <cellStyle name="常规 8 2 2 2" xfId="292"/>
    <cellStyle name="常规 8 2 4" xfId="293"/>
    <cellStyle name="常规 8 2 5" xfId="294"/>
    <cellStyle name="常规 8 2 6" xfId="295"/>
    <cellStyle name="常规 8 2 7" xfId="296"/>
    <cellStyle name="常规 8 2 8" xfId="297"/>
    <cellStyle name="常规 8 3 2" xfId="298"/>
    <cellStyle name="常规 8 4" xfId="299"/>
    <cellStyle name="常规 8 4 2" xfId="300"/>
    <cellStyle name="常规 8 5 2" xfId="301"/>
    <cellStyle name="常规 8 6" xfId="302"/>
    <cellStyle name="常规 8 9" xfId="303"/>
    <cellStyle name="常规 9" xfId="304"/>
    <cellStyle name="常规 9 2 2 2" xfId="305"/>
    <cellStyle name="常规 9 2 3" xfId="306"/>
    <cellStyle name="常规 9 2 3 2" xfId="307"/>
    <cellStyle name="常规 9 2 4" xfId="308"/>
    <cellStyle name="常规 9 2 6" xfId="309"/>
    <cellStyle name="常规 9 2 7" xfId="310"/>
    <cellStyle name="常规 9 2 8" xfId="311"/>
    <cellStyle name="常规 9 8" xfId="312"/>
    <cellStyle name="常规 9 9" xfId="313"/>
    <cellStyle name="超链接 2" xfId="314"/>
    <cellStyle name="货币 2" xfId="315"/>
    <cellStyle name="千位分隔 2 2" xfId="316"/>
    <cellStyle name="千位分隔 2 4" xfId="317"/>
    <cellStyle name="千位分隔 2 2 2" xfId="318"/>
    <cellStyle name="千位分隔 2 4 2" xfId="319"/>
    <cellStyle name="千位分隔 2 2 2 2" xfId="320"/>
    <cellStyle name="千位分隔 2 2 3 2" xfId="321"/>
    <cellStyle name="千位分隔 2 2 3 3" xfId="322"/>
    <cellStyle name="千位分隔 2 7" xfId="323"/>
    <cellStyle name="千位分隔 2 2 5" xfId="324"/>
    <cellStyle name="千位分隔 2 3" xfId="325"/>
    <cellStyle name="千位分隔 2 3 2" xfId="326"/>
    <cellStyle name="千位分隔 3" xfId="327"/>
    <cellStyle name="千位分隔 4" xfId="328"/>
    <cellStyle name="千位分隔 4 2" xfId="329"/>
    <cellStyle name="千位分隔 6" xfId="330"/>
    <cellStyle name="千位分隔 7" xfId="331"/>
    <cellStyle name="千位分隔 8" xfId="332"/>
  </cellStyles>
  <tableStyles count="0" defaultTableStyle="TableStyleMedium9" defaultPivotStyle="PivotStyleLight16"/>
  <colors>
    <mruColors>
      <color rgb="00E6B882"/>
      <color rgb="00E6BF8F"/>
      <color rgb="0089DDF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0.png"/><Relationship Id="rId8" Type="http://schemas.openxmlformats.org/officeDocument/2006/relationships/image" Target="../media/image9.png"/><Relationship Id="rId7" Type="http://schemas.openxmlformats.org/officeDocument/2006/relationships/image" Target="../media/image8.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123825</xdr:colOff>
      <xdr:row>0</xdr:row>
      <xdr:rowOff>133350</xdr:rowOff>
    </xdr:from>
    <xdr:to>
      <xdr:col>1</xdr:col>
      <xdr:colOff>774890</xdr:colOff>
      <xdr:row>0</xdr:row>
      <xdr:rowOff>499827</xdr:rowOff>
    </xdr:to>
    <xdr:pic>
      <xdr:nvPicPr>
        <xdr:cNvPr id="8" name="图片 7" descr="新LOGO"/>
        <xdr:cNvPicPr>
          <a:picLocks noChangeAspect="1"/>
        </xdr:cNvPicPr>
      </xdr:nvPicPr>
      <xdr:blipFill>
        <a:blip r:embed="rId1" cstate="print"/>
        <a:stretch>
          <a:fillRect/>
        </a:stretch>
      </xdr:blipFill>
      <xdr:spPr>
        <a:xfrm>
          <a:off x="123825" y="133350"/>
          <a:ext cx="1079500" cy="36639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114300</xdr:colOff>
      <xdr:row>0</xdr:row>
      <xdr:rowOff>114300</xdr:rowOff>
    </xdr:from>
    <xdr:to>
      <xdr:col>1</xdr:col>
      <xdr:colOff>871855</xdr:colOff>
      <xdr:row>0</xdr:row>
      <xdr:rowOff>517525</xdr:rowOff>
    </xdr:to>
    <xdr:pic>
      <xdr:nvPicPr>
        <xdr:cNvPr id="4" name="图片 3" descr="新LOGO"/>
        <xdr:cNvPicPr>
          <a:picLocks noChangeAspect="1"/>
        </xdr:cNvPicPr>
      </xdr:nvPicPr>
      <xdr:blipFill>
        <a:blip r:embed="rId1" cstate="print"/>
        <a:stretch>
          <a:fillRect/>
        </a:stretch>
      </xdr:blipFill>
      <xdr:spPr>
        <a:xfrm>
          <a:off x="114300" y="114300"/>
          <a:ext cx="1186180" cy="40322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660400</xdr:colOff>
      <xdr:row>26</xdr:row>
      <xdr:rowOff>36909</xdr:rowOff>
    </xdr:from>
    <xdr:to>
      <xdr:col>4</xdr:col>
      <xdr:colOff>2769612</xdr:colOff>
      <xdr:row>26</xdr:row>
      <xdr:rowOff>1223341</xdr:rowOff>
    </xdr:to>
    <xdr:pic>
      <xdr:nvPicPr>
        <xdr:cNvPr id="2" name="图片 1"/>
        <xdr:cNvPicPr>
          <a:picLocks noChangeAspect="1"/>
        </xdr:cNvPicPr>
      </xdr:nvPicPr>
      <xdr:blipFill>
        <a:blip r:embed="rId1" cstate="print"/>
        <a:stretch>
          <a:fillRect/>
        </a:stretch>
      </xdr:blipFill>
      <xdr:spPr>
        <a:xfrm>
          <a:off x="4518025" y="10050145"/>
          <a:ext cx="2108835" cy="1186180"/>
        </a:xfrm>
        <a:prstGeom prst="rect">
          <a:avLst/>
        </a:prstGeom>
      </xdr:spPr>
    </xdr:pic>
    <xdr:clientData/>
  </xdr:twoCellAnchor>
  <xdr:twoCellAnchor editAs="oneCell">
    <xdr:from>
      <xdr:col>4</xdr:col>
      <xdr:colOff>1263650</xdr:colOff>
      <xdr:row>12</xdr:row>
      <xdr:rowOff>171449</xdr:rowOff>
    </xdr:from>
    <xdr:to>
      <xdr:col>4</xdr:col>
      <xdr:colOff>2660127</xdr:colOff>
      <xdr:row>12</xdr:row>
      <xdr:rowOff>1468336</xdr:rowOff>
    </xdr:to>
    <xdr:pic>
      <xdr:nvPicPr>
        <xdr:cNvPr id="3" name="图片 2"/>
        <xdr:cNvPicPr>
          <a:picLocks noChangeAspect="1"/>
        </xdr:cNvPicPr>
      </xdr:nvPicPr>
      <xdr:blipFill>
        <a:blip r:embed="rId2" cstate="print"/>
        <a:stretch>
          <a:fillRect/>
        </a:stretch>
      </xdr:blipFill>
      <xdr:spPr>
        <a:xfrm>
          <a:off x="5121275" y="5228590"/>
          <a:ext cx="1396365" cy="1297305"/>
        </a:xfrm>
        <a:prstGeom prst="rect">
          <a:avLst/>
        </a:prstGeom>
      </xdr:spPr>
    </xdr:pic>
    <xdr:clientData/>
  </xdr:twoCellAnchor>
  <xdr:twoCellAnchor editAs="oneCell">
    <xdr:from>
      <xdr:col>4</xdr:col>
      <xdr:colOff>577850</xdr:colOff>
      <xdr:row>6</xdr:row>
      <xdr:rowOff>182958</xdr:rowOff>
    </xdr:from>
    <xdr:to>
      <xdr:col>4</xdr:col>
      <xdr:colOff>2781300</xdr:colOff>
      <xdr:row>6</xdr:row>
      <xdr:rowOff>1422399</xdr:rowOff>
    </xdr:to>
    <xdr:pic>
      <xdr:nvPicPr>
        <xdr:cNvPr id="4" name="图片 3"/>
        <xdr:cNvPicPr>
          <a:picLocks noChangeAspect="1"/>
        </xdr:cNvPicPr>
      </xdr:nvPicPr>
      <xdr:blipFill>
        <a:blip r:embed="rId3" cstate="print"/>
        <a:stretch>
          <a:fillRect/>
        </a:stretch>
      </xdr:blipFill>
      <xdr:spPr>
        <a:xfrm>
          <a:off x="4435475" y="2373630"/>
          <a:ext cx="2203450" cy="1238885"/>
        </a:xfrm>
        <a:prstGeom prst="rect">
          <a:avLst/>
        </a:prstGeom>
      </xdr:spPr>
    </xdr:pic>
    <xdr:clientData/>
  </xdr:twoCellAnchor>
  <xdr:twoCellAnchor editAs="oneCell">
    <xdr:from>
      <xdr:col>3</xdr:col>
      <xdr:colOff>501650</xdr:colOff>
      <xdr:row>33</xdr:row>
      <xdr:rowOff>60324</xdr:rowOff>
    </xdr:from>
    <xdr:to>
      <xdr:col>4</xdr:col>
      <xdr:colOff>2839691</xdr:colOff>
      <xdr:row>33</xdr:row>
      <xdr:rowOff>688372</xdr:rowOff>
    </xdr:to>
    <xdr:pic>
      <xdr:nvPicPr>
        <xdr:cNvPr id="5" name="图片 4"/>
        <xdr:cNvPicPr>
          <a:picLocks noChangeAspect="1"/>
        </xdr:cNvPicPr>
      </xdr:nvPicPr>
      <xdr:blipFill>
        <a:blip r:embed="rId4" cstate="print"/>
        <a:srcRect l="4276" t="36510" b="39530"/>
        <a:stretch>
          <a:fillRect/>
        </a:stretch>
      </xdr:blipFill>
      <xdr:spPr>
        <a:xfrm>
          <a:off x="2749550" y="13440410"/>
          <a:ext cx="3947160" cy="628650"/>
        </a:xfrm>
        <a:prstGeom prst="rect">
          <a:avLst/>
        </a:prstGeom>
      </xdr:spPr>
    </xdr:pic>
    <xdr:clientData/>
  </xdr:twoCellAnchor>
  <xdr:twoCellAnchor editAs="oneCell">
    <xdr:from>
      <xdr:col>3</xdr:col>
      <xdr:colOff>501651</xdr:colOff>
      <xdr:row>33</xdr:row>
      <xdr:rowOff>594109</xdr:rowOff>
    </xdr:from>
    <xdr:to>
      <xdr:col>4</xdr:col>
      <xdr:colOff>2839692</xdr:colOff>
      <xdr:row>33</xdr:row>
      <xdr:rowOff>1015403</xdr:rowOff>
    </xdr:to>
    <xdr:pic>
      <xdr:nvPicPr>
        <xdr:cNvPr id="6" name="图片 5"/>
        <xdr:cNvPicPr>
          <a:picLocks noChangeAspect="1"/>
        </xdr:cNvPicPr>
      </xdr:nvPicPr>
      <xdr:blipFill>
        <a:blip r:embed="rId5" cstate="print"/>
        <a:srcRect l="4566" t="43095" b="42029"/>
        <a:stretch>
          <a:fillRect/>
        </a:stretch>
      </xdr:blipFill>
      <xdr:spPr>
        <a:xfrm>
          <a:off x="2749550" y="13974445"/>
          <a:ext cx="3947160" cy="421640"/>
        </a:xfrm>
        <a:prstGeom prst="rect">
          <a:avLst/>
        </a:prstGeom>
      </xdr:spPr>
    </xdr:pic>
    <xdr:clientData/>
  </xdr:twoCellAnchor>
  <xdr:twoCellAnchor editAs="oneCell">
    <xdr:from>
      <xdr:col>2</xdr:col>
      <xdr:colOff>679450</xdr:colOff>
      <xdr:row>29</xdr:row>
      <xdr:rowOff>12700</xdr:rowOff>
    </xdr:from>
    <xdr:to>
      <xdr:col>4</xdr:col>
      <xdr:colOff>660756</xdr:colOff>
      <xdr:row>31</xdr:row>
      <xdr:rowOff>111124</xdr:rowOff>
    </xdr:to>
    <xdr:pic>
      <xdr:nvPicPr>
        <xdr:cNvPr id="7" name="图片 6"/>
        <xdr:cNvPicPr>
          <a:picLocks noChangeAspect="1"/>
        </xdr:cNvPicPr>
      </xdr:nvPicPr>
      <xdr:blipFill>
        <a:blip r:embed="rId6" cstate="print"/>
        <a:stretch>
          <a:fillRect/>
        </a:stretch>
      </xdr:blipFill>
      <xdr:spPr>
        <a:xfrm>
          <a:off x="2079625" y="11819255"/>
          <a:ext cx="2438400" cy="1252855"/>
        </a:xfrm>
        <a:prstGeom prst="rect">
          <a:avLst/>
        </a:prstGeom>
      </xdr:spPr>
    </xdr:pic>
    <xdr:clientData/>
  </xdr:twoCellAnchor>
  <xdr:twoCellAnchor editAs="oneCell">
    <xdr:from>
      <xdr:col>3</xdr:col>
      <xdr:colOff>1572823</xdr:colOff>
      <xdr:row>30</xdr:row>
      <xdr:rowOff>354402</xdr:rowOff>
    </xdr:from>
    <xdr:to>
      <xdr:col>5</xdr:col>
      <xdr:colOff>180839</xdr:colOff>
      <xdr:row>30</xdr:row>
      <xdr:rowOff>638040</xdr:rowOff>
    </xdr:to>
    <xdr:pic>
      <xdr:nvPicPr>
        <xdr:cNvPr id="8" name="图片 7"/>
        <xdr:cNvPicPr>
          <a:picLocks noChangeAspect="1"/>
        </xdr:cNvPicPr>
      </xdr:nvPicPr>
      <xdr:blipFill>
        <a:blip r:embed="rId7" cstate="print"/>
        <a:stretch>
          <a:fillRect/>
        </a:stretch>
      </xdr:blipFill>
      <xdr:spPr>
        <a:xfrm>
          <a:off x="3820160" y="12370435"/>
          <a:ext cx="3713480" cy="283210"/>
        </a:xfrm>
        <a:prstGeom prst="rect">
          <a:avLst/>
        </a:prstGeom>
      </xdr:spPr>
    </xdr:pic>
    <xdr:clientData/>
  </xdr:twoCellAnchor>
  <xdr:twoCellAnchor editAs="oneCell">
    <xdr:from>
      <xdr:col>3</xdr:col>
      <xdr:colOff>1313652</xdr:colOff>
      <xdr:row>36</xdr:row>
      <xdr:rowOff>24682</xdr:rowOff>
    </xdr:from>
    <xdr:to>
      <xdr:col>4</xdr:col>
      <xdr:colOff>1528426</xdr:colOff>
      <xdr:row>36</xdr:row>
      <xdr:rowOff>1876247</xdr:rowOff>
    </xdr:to>
    <xdr:pic>
      <xdr:nvPicPr>
        <xdr:cNvPr id="9" name="图片 8"/>
        <xdr:cNvPicPr>
          <a:picLocks noChangeAspect="1"/>
        </xdr:cNvPicPr>
      </xdr:nvPicPr>
      <xdr:blipFill>
        <a:blip r:embed="rId8" cstate="print"/>
        <a:stretch>
          <a:fillRect/>
        </a:stretch>
      </xdr:blipFill>
      <xdr:spPr>
        <a:xfrm>
          <a:off x="3561080" y="14871700"/>
          <a:ext cx="1824355" cy="1851660"/>
        </a:xfrm>
        <a:prstGeom prst="rect">
          <a:avLst/>
        </a:prstGeom>
      </xdr:spPr>
    </xdr:pic>
    <xdr:clientData/>
  </xdr:twoCellAnchor>
  <xdr:twoCellAnchor editAs="oneCell">
    <xdr:from>
      <xdr:col>3</xdr:col>
      <xdr:colOff>1120774</xdr:colOff>
      <xdr:row>39</xdr:row>
      <xdr:rowOff>139700</xdr:rowOff>
    </xdr:from>
    <xdr:to>
      <xdr:col>4</xdr:col>
      <xdr:colOff>2596133</xdr:colOff>
      <xdr:row>39</xdr:row>
      <xdr:rowOff>987425</xdr:rowOff>
    </xdr:to>
    <xdr:pic>
      <xdr:nvPicPr>
        <xdr:cNvPr id="10" name="图片 9" descr="微信截图_20190608163940"/>
        <xdr:cNvPicPr>
          <a:picLocks noChangeAspect="1"/>
        </xdr:cNvPicPr>
      </xdr:nvPicPr>
      <xdr:blipFill>
        <a:blip r:embed="rId9" cstate="print"/>
        <a:stretch>
          <a:fillRect/>
        </a:stretch>
      </xdr:blipFill>
      <xdr:spPr>
        <a:xfrm>
          <a:off x="3368040" y="18333085"/>
          <a:ext cx="3085465" cy="847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5991;&#26723;\Jm&#25991;&#20214;\2019&#24180;\&#24037;&#31243;&#25104;&#26412;&#26680;&#31639;\&#35745;&#20215;&#20844;&#24335;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算明细"/>
      <sheetName val="预算明细 (7.13版)"/>
      <sheetName val="人力"/>
      <sheetName val="功率计算表"/>
      <sheetName val="运费表"/>
      <sheetName val="产品包装"/>
      <sheetName val="纸箱包装"/>
      <sheetName val="航空箱"/>
      <sheetName val="Sheet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F12" sqref="F12:H12"/>
    </sheetView>
  </sheetViews>
  <sheetFormatPr defaultColWidth="9" defaultRowHeight="14.25"/>
  <cols>
    <col min="16" max="16" width="11.5"/>
  </cols>
  <sheetData>
    <row r="1" s="237" customFormat="1" ht="20.1" customHeight="1" spans="1:9">
      <c r="A1" s="238" t="s">
        <v>0</v>
      </c>
      <c r="B1" s="238"/>
      <c r="C1" s="238"/>
      <c r="D1" s="238"/>
      <c r="E1" s="238"/>
      <c r="F1" s="238"/>
      <c r="G1" s="238"/>
      <c r="H1" s="238"/>
      <c r="I1" s="238"/>
    </row>
    <row r="2" s="237" customFormat="1" ht="20.1" customHeight="1" spans="1:9">
      <c r="A2" s="238" t="s">
        <v>1</v>
      </c>
      <c r="B2" s="238"/>
      <c r="C2" s="238"/>
      <c r="D2" s="238"/>
      <c r="E2" s="238"/>
      <c r="F2" s="238"/>
      <c r="G2" s="238"/>
      <c r="H2" s="238"/>
      <c r="I2" s="238"/>
    </row>
    <row r="3" s="237" customFormat="1" ht="20.1" customHeight="1" spans="1:9">
      <c r="A3" s="238" t="s">
        <v>2</v>
      </c>
      <c r="B3" s="238"/>
      <c r="C3" s="238"/>
      <c r="D3" s="238"/>
      <c r="E3" s="238"/>
      <c r="F3" s="238"/>
      <c r="G3" s="238"/>
      <c r="H3" s="238"/>
      <c r="I3" s="238"/>
    </row>
    <row r="4" ht="20.1" customHeight="1" spans="1:9">
      <c r="A4" s="239" t="s">
        <v>3</v>
      </c>
      <c r="B4" s="66"/>
      <c r="C4" s="66"/>
      <c r="D4" s="66"/>
      <c r="E4" s="66"/>
      <c r="F4" s="66"/>
      <c r="G4" s="66"/>
      <c r="H4" s="66"/>
      <c r="I4" s="66"/>
    </row>
    <row r="5" ht="20.1" customHeight="1" spans="1:9">
      <c r="A5" s="239"/>
      <c r="B5" s="66"/>
      <c r="C5" s="66"/>
      <c r="D5" s="66"/>
      <c r="E5" s="66"/>
      <c r="F5" s="66"/>
      <c r="G5" s="66"/>
      <c r="H5" s="66"/>
      <c r="I5" s="66"/>
    </row>
    <row r="6" ht="20.1" customHeight="1" spans="1:9">
      <c r="A6" s="239"/>
      <c r="B6" s="66"/>
      <c r="C6" s="66"/>
      <c r="D6" s="66"/>
      <c r="E6" s="66"/>
      <c r="F6" s="66"/>
      <c r="G6" s="66"/>
      <c r="H6" s="66"/>
      <c r="I6" s="66"/>
    </row>
    <row r="7" ht="20.1" customHeight="1" spans="1:9">
      <c r="A7" s="239"/>
      <c r="B7" s="66"/>
      <c r="C7" s="66"/>
      <c r="D7" s="66"/>
      <c r="E7" s="66"/>
      <c r="F7" s="66"/>
      <c r="G7" s="66"/>
      <c r="H7" s="66"/>
      <c r="I7" s="66"/>
    </row>
    <row r="8" ht="20.1" customHeight="1" spans="1:9">
      <c r="A8" s="240" t="s">
        <v>3</v>
      </c>
      <c r="B8" s="66"/>
      <c r="C8" s="66"/>
      <c r="D8" s="66"/>
      <c r="E8" s="66"/>
      <c r="F8" s="66"/>
      <c r="G8" s="66"/>
      <c r="H8" s="66"/>
      <c r="I8" s="66"/>
    </row>
    <row r="9" ht="20.1" customHeight="1" spans="1:9">
      <c r="A9" s="240" t="s">
        <v>3</v>
      </c>
      <c r="B9" s="66"/>
      <c r="C9" s="66"/>
      <c r="D9" s="66"/>
      <c r="E9" s="66"/>
      <c r="F9" s="66"/>
      <c r="G9" s="66"/>
      <c r="H9" s="66"/>
      <c r="I9" s="66"/>
    </row>
    <row r="10" ht="20.1" customHeight="1" spans="1:9">
      <c r="A10" s="66"/>
      <c r="B10" s="66"/>
      <c r="C10" s="66"/>
      <c r="D10" s="66"/>
      <c r="E10" s="66"/>
      <c r="F10" s="66"/>
      <c r="G10" s="66"/>
      <c r="H10" s="66"/>
      <c r="I10" s="66"/>
    </row>
    <row r="11" ht="20.1" customHeight="1" spans="1:9">
      <c r="A11" s="240" t="s">
        <v>3</v>
      </c>
      <c r="B11" s="66"/>
      <c r="C11" s="66"/>
      <c r="D11" s="66"/>
      <c r="E11" s="66"/>
      <c r="F11" s="66"/>
      <c r="G11" s="66"/>
      <c r="H11" s="66"/>
      <c r="I11" s="66"/>
    </row>
    <row r="12" ht="20.1" customHeight="1" spans="1:9">
      <c r="A12" s="241"/>
      <c r="B12" s="241"/>
      <c r="C12" s="242" t="s">
        <v>4</v>
      </c>
      <c r="D12" s="242"/>
      <c r="E12" s="242"/>
      <c r="F12" s="243" t="s">
        <v>5</v>
      </c>
      <c r="G12" s="242"/>
      <c r="H12" s="242"/>
      <c r="I12" s="241"/>
    </row>
    <row r="13" ht="20.1" customHeight="1" spans="1:9">
      <c r="A13" s="244"/>
      <c r="B13" s="244"/>
      <c r="C13" s="244"/>
      <c r="D13" s="244"/>
      <c r="E13" s="244"/>
      <c r="F13" s="244"/>
      <c r="G13" s="244"/>
      <c r="H13" s="244"/>
      <c r="I13" s="244"/>
    </row>
    <row r="14" ht="20.1" customHeight="1" spans="1:9">
      <c r="A14" s="245"/>
      <c r="B14" s="66"/>
      <c r="C14" s="66"/>
      <c r="D14" s="66"/>
      <c r="E14" s="66"/>
      <c r="F14" s="66"/>
      <c r="G14" s="66"/>
      <c r="H14" s="66"/>
      <c r="I14" s="66"/>
    </row>
    <row r="15" ht="20.1" customHeight="1" spans="1:9">
      <c r="A15" s="241"/>
      <c r="B15" s="241"/>
      <c r="C15" s="242" t="s">
        <v>6</v>
      </c>
      <c r="D15" s="242"/>
      <c r="E15" s="242"/>
      <c r="F15" s="243" t="s">
        <v>7</v>
      </c>
      <c r="G15" s="242"/>
      <c r="H15" s="242"/>
      <c r="I15" s="241"/>
    </row>
    <row r="16" ht="20.1" customHeight="1" spans="1:9">
      <c r="A16" s="244"/>
      <c r="B16" s="244"/>
      <c r="C16" s="244"/>
      <c r="D16" s="244"/>
      <c r="E16" s="244"/>
      <c r="F16" s="244"/>
      <c r="G16" s="244"/>
      <c r="H16" s="244"/>
      <c r="I16" s="244"/>
    </row>
    <row r="17" ht="20.1" customHeight="1" spans="1:9">
      <c r="A17" s="244"/>
      <c r="B17" s="244"/>
      <c r="C17" s="244"/>
      <c r="D17" s="244"/>
      <c r="E17" s="244"/>
      <c r="F17" s="244"/>
      <c r="G17" s="244"/>
      <c r="H17" s="244"/>
      <c r="I17" s="244"/>
    </row>
    <row r="18" ht="20.1" customHeight="1" spans="1:9">
      <c r="A18" s="246"/>
      <c r="B18" s="246"/>
      <c r="C18" s="242" t="s">
        <v>8</v>
      </c>
      <c r="D18" s="243"/>
      <c r="E18" s="243"/>
      <c r="F18" s="243" t="s">
        <v>7</v>
      </c>
      <c r="G18" s="242"/>
      <c r="H18" s="242"/>
      <c r="I18" s="246"/>
    </row>
    <row r="19" ht="20.1" customHeight="1" spans="1:9">
      <c r="A19" s="245"/>
      <c r="B19" s="66"/>
      <c r="C19" s="66"/>
      <c r="D19" s="66"/>
      <c r="E19" s="66"/>
      <c r="F19" s="66"/>
      <c r="G19" s="66"/>
      <c r="H19" s="66"/>
      <c r="I19" s="66"/>
    </row>
    <row r="20" ht="20.1" customHeight="1" spans="1:9">
      <c r="A20" s="245"/>
      <c r="B20" s="66"/>
      <c r="C20" s="66"/>
      <c r="D20" s="66"/>
      <c r="E20" s="66"/>
      <c r="F20" s="66"/>
      <c r="G20" s="66"/>
      <c r="H20" s="66"/>
      <c r="I20" s="66"/>
    </row>
    <row r="21" ht="20.1" customHeight="1" spans="1:9">
      <c r="A21" s="241"/>
      <c r="B21" s="241"/>
      <c r="C21" s="242" t="s">
        <v>9</v>
      </c>
      <c r="D21" s="242"/>
      <c r="E21" s="242"/>
      <c r="F21" s="243" t="s">
        <v>7</v>
      </c>
      <c r="G21" s="242"/>
      <c r="H21" s="242"/>
      <c r="I21" s="241"/>
    </row>
    <row r="22" ht="20.1" customHeight="1" spans="1:9">
      <c r="A22" s="244"/>
      <c r="B22" s="244"/>
      <c r="C22" s="244"/>
      <c r="D22" s="244"/>
      <c r="E22" s="244"/>
      <c r="F22" s="244"/>
      <c r="G22" s="244"/>
      <c r="H22" s="244"/>
      <c r="I22" s="244"/>
    </row>
    <row r="23" ht="20.1" customHeight="1" spans="1:9">
      <c r="A23" s="244"/>
      <c r="B23" s="244"/>
      <c r="C23" s="244"/>
      <c r="D23" s="244"/>
      <c r="E23" s="244"/>
      <c r="F23" s="244"/>
      <c r="G23" s="244"/>
      <c r="H23" s="244"/>
      <c r="I23" s="244"/>
    </row>
    <row r="24" ht="20.1" customHeight="1" spans="1:9">
      <c r="A24" s="244"/>
      <c r="B24" s="244"/>
      <c r="C24" s="244"/>
      <c r="D24" s="244"/>
      <c r="E24" s="244"/>
      <c r="F24" s="244"/>
      <c r="G24" s="244"/>
      <c r="H24" s="244"/>
      <c r="I24" s="244"/>
    </row>
    <row r="25" ht="20.1" customHeight="1" spans="1:9">
      <c r="A25" s="244"/>
      <c r="B25" s="244"/>
      <c r="C25" s="244"/>
      <c r="D25" s="244"/>
      <c r="E25" s="244"/>
      <c r="F25" s="244"/>
      <c r="G25" s="244"/>
      <c r="H25" s="244"/>
      <c r="I25" s="244"/>
    </row>
    <row r="26" ht="20.1" customHeight="1" spans="1:9">
      <c r="A26" s="245"/>
      <c r="B26" s="66"/>
      <c r="C26" s="66"/>
      <c r="D26" s="66"/>
      <c r="E26" s="66"/>
      <c r="F26" s="66"/>
      <c r="G26" s="66"/>
      <c r="H26" s="66"/>
      <c r="I26" s="66"/>
    </row>
    <row r="27" ht="20.1" customHeight="1" spans="1:9">
      <c r="A27" s="245"/>
      <c r="B27" s="66"/>
      <c r="C27" s="66"/>
      <c r="D27" s="66"/>
      <c r="E27" s="66"/>
      <c r="F27" s="66"/>
      <c r="G27" s="66"/>
      <c r="H27" s="66"/>
      <c r="I27" s="66"/>
    </row>
    <row r="28" ht="20.1" customHeight="1" spans="1:9">
      <c r="A28" s="244" t="s">
        <v>10</v>
      </c>
      <c r="B28" s="244"/>
      <c r="C28" s="244"/>
      <c r="D28" s="244"/>
      <c r="E28" s="244"/>
      <c r="F28" s="244"/>
      <c r="G28" s="244"/>
      <c r="H28" s="244"/>
      <c r="I28" s="244"/>
    </row>
    <row r="29" spans="1:9">
      <c r="A29" s="66"/>
      <c r="B29" s="66"/>
      <c r="C29" s="66"/>
      <c r="D29" s="66"/>
      <c r="E29" s="66"/>
      <c r="F29" s="66"/>
      <c r="G29" s="66"/>
      <c r="H29" s="66"/>
      <c r="I29" s="66"/>
    </row>
    <row r="30" spans="1:9">
      <c r="A30" s="247" t="s">
        <v>3</v>
      </c>
      <c r="B30" s="66"/>
      <c r="C30" s="66"/>
      <c r="D30" s="66"/>
      <c r="E30" s="66"/>
      <c r="F30" s="66"/>
      <c r="G30" s="66"/>
      <c r="H30" s="66"/>
      <c r="I30" s="66"/>
    </row>
    <row r="31" ht="19.5" spans="1:1">
      <c r="A31" s="248" t="s">
        <v>3</v>
      </c>
    </row>
  </sheetData>
  <mergeCells count="12">
    <mergeCell ref="A1:I1"/>
    <mergeCell ref="A2:I2"/>
    <mergeCell ref="A3:I3"/>
    <mergeCell ref="C12:E12"/>
    <mergeCell ref="F12:H12"/>
    <mergeCell ref="C15:E15"/>
    <mergeCell ref="F15:H15"/>
    <mergeCell ref="C18:E18"/>
    <mergeCell ref="F18:H18"/>
    <mergeCell ref="C21:E21"/>
    <mergeCell ref="F21:H21"/>
    <mergeCell ref="A28:I28"/>
  </mergeCells>
  <printOptions horizontalCentered="1"/>
  <pageMargins left="0.751388888888889" right="0.751388888888889" top="1.37777777777778"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3"/>
  <sheetViews>
    <sheetView zoomScale="115" zoomScaleNormal="115" topLeftCell="A104" workbookViewId="0">
      <selection activeCell="H116" sqref="H116"/>
    </sheetView>
  </sheetViews>
  <sheetFormatPr defaultColWidth="9" defaultRowHeight="12"/>
  <cols>
    <col min="1" max="1" width="6.625" style="198" customWidth="1"/>
    <col min="2" max="3" width="15.625" style="199" customWidth="1"/>
    <col min="4" max="4" width="35.625" style="199" customWidth="1"/>
    <col min="5" max="6" width="6.625" style="200" customWidth="1"/>
    <col min="7" max="7" width="10.625" style="201" customWidth="1"/>
    <col min="8" max="8" width="15.625" style="201" customWidth="1"/>
    <col min="9" max="9" width="15.625" style="200" customWidth="1"/>
    <col min="10" max="16384" width="9" style="200"/>
  </cols>
  <sheetData>
    <row r="1" s="195" customFormat="1" ht="60" customHeight="1" spans="1:9">
      <c r="A1" s="202" t="s">
        <v>11</v>
      </c>
      <c r="B1" s="203"/>
      <c r="C1" s="203"/>
      <c r="D1" s="203"/>
      <c r="E1" s="202"/>
      <c r="F1" s="202"/>
      <c r="G1" s="204"/>
      <c r="H1" s="204"/>
      <c r="I1" s="202"/>
    </row>
    <row r="2" s="196" customFormat="1" ht="39.95" customHeight="1" spans="1:9">
      <c r="A2" s="205" t="s">
        <v>12</v>
      </c>
      <c r="B2" s="206" t="s">
        <v>13</v>
      </c>
      <c r="C2" s="206" t="s">
        <v>14</v>
      </c>
      <c r="D2" s="206" t="s">
        <v>15</v>
      </c>
      <c r="E2" s="206" t="s">
        <v>16</v>
      </c>
      <c r="F2" s="206" t="s">
        <v>17</v>
      </c>
      <c r="G2" s="207" t="s">
        <v>18</v>
      </c>
      <c r="H2" s="207" t="s">
        <v>19</v>
      </c>
      <c r="I2" s="218" t="s">
        <v>20</v>
      </c>
    </row>
    <row r="3" s="197" customFormat="1" ht="24.95" customHeight="1" spans="1:9">
      <c r="A3" s="208" t="s">
        <v>21</v>
      </c>
      <c r="B3" s="209" t="s">
        <v>22</v>
      </c>
      <c r="C3" s="209"/>
      <c r="D3" s="209"/>
      <c r="E3" s="210"/>
      <c r="F3" s="210"/>
      <c r="G3" s="211"/>
      <c r="H3" s="211"/>
      <c r="I3" s="210"/>
    </row>
    <row r="4" s="197" customFormat="1" ht="24.95" customHeight="1" spans="1:9">
      <c r="A4" s="208" t="s">
        <v>23</v>
      </c>
      <c r="B4" s="209" t="s">
        <v>24</v>
      </c>
      <c r="C4" s="209"/>
      <c r="D4" s="209"/>
      <c r="E4" s="210"/>
      <c r="F4" s="210"/>
      <c r="G4" s="211"/>
      <c r="H4" s="211"/>
      <c r="I4" s="210"/>
    </row>
    <row r="5" ht="409.5" spans="1:9">
      <c r="A5" s="212">
        <v>1</v>
      </c>
      <c r="B5" s="213" t="s">
        <v>25</v>
      </c>
      <c r="C5" s="214" t="s">
        <v>26</v>
      </c>
      <c r="D5" s="213" t="s">
        <v>27</v>
      </c>
      <c r="E5" s="215" t="s">
        <v>28</v>
      </c>
      <c r="F5" s="215">
        <v>2</v>
      </c>
      <c r="G5" s="216">
        <v>72380</v>
      </c>
      <c r="H5" s="217">
        <f>F5*G5</f>
        <v>144760</v>
      </c>
      <c r="I5" s="219" t="s">
        <v>29</v>
      </c>
    </row>
    <row r="6" spans="1:9">
      <c r="A6" s="212">
        <v>2</v>
      </c>
      <c r="B6" s="213" t="s">
        <v>30</v>
      </c>
      <c r="C6" s="214" t="s">
        <v>31</v>
      </c>
      <c r="D6" s="213" t="s">
        <v>31</v>
      </c>
      <c r="E6" s="215" t="s">
        <v>32</v>
      </c>
      <c r="F6" s="215">
        <v>2</v>
      </c>
      <c r="G6" s="216">
        <v>6710</v>
      </c>
      <c r="H6" s="217">
        <f t="shared" ref="H6:H17" si="0">F6*G6</f>
        <v>13420</v>
      </c>
      <c r="I6" s="219" t="s">
        <v>29</v>
      </c>
    </row>
    <row r="7" ht="24" spans="1:9">
      <c r="A7" s="212">
        <v>3</v>
      </c>
      <c r="B7" s="213" t="s">
        <v>33</v>
      </c>
      <c r="C7" s="214" t="s">
        <v>34</v>
      </c>
      <c r="D7" s="213" t="s">
        <v>35</v>
      </c>
      <c r="E7" s="215" t="s">
        <v>28</v>
      </c>
      <c r="F7" s="215">
        <v>1</v>
      </c>
      <c r="G7" s="216">
        <v>12100</v>
      </c>
      <c r="H7" s="217">
        <f t="shared" si="0"/>
        <v>12100</v>
      </c>
      <c r="I7" s="219" t="s">
        <v>36</v>
      </c>
    </row>
    <row r="8" ht="409.5" spans="1:9">
      <c r="A8" s="212">
        <v>4</v>
      </c>
      <c r="B8" s="213" t="s">
        <v>37</v>
      </c>
      <c r="C8" s="214" t="s">
        <v>38</v>
      </c>
      <c r="D8" s="213" t="s">
        <v>39</v>
      </c>
      <c r="E8" s="215" t="s">
        <v>40</v>
      </c>
      <c r="F8" s="215">
        <v>2</v>
      </c>
      <c r="G8" s="216">
        <v>7920</v>
      </c>
      <c r="H8" s="217">
        <f t="shared" si="0"/>
        <v>15840</v>
      </c>
      <c r="I8" s="219" t="s">
        <v>41</v>
      </c>
    </row>
    <row r="9" spans="1:9">
      <c r="A9" s="212">
        <v>5</v>
      </c>
      <c r="B9" s="213" t="s">
        <v>42</v>
      </c>
      <c r="C9" s="214" t="s">
        <v>43</v>
      </c>
      <c r="D9" s="213" t="s">
        <v>44</v>
      </c>
      <c r="E9" s="215" t="s">
        <v>28</v>
      </c>
      <c r="F9" s="215">
        <v>2</v>
      </c>
      <c r="G9" s="216">
        <v>3410</v>
      </c>
      <c r="H9" s="217">
        <f t="shared" si="0"/>
        <v>6820</v>
      </c>
      <c r="I9" s="219" t="s">
        <v>45</v>
      </c>
    </row>
    <row r="10" spans="1:9">
      <c r="A10" s="212">
        <v>6</v>
      </c>
      <c r="B10" s="213" t="s">
        <v>46</v>
      </c>
      <c r="C10" s="214" t="s">
        <v>47</v>
      </c>
      <c r="D10" s="213" t="s">
        <v>48</v>
      </c>
      <c r="E10" s="215" t="s">
        <v>49</v>
      </c>
      <c r="F10" s="215">
        <v>400</v>
      </c>
      <c r="G10" s="216">
        <v>9.9</v>
      </c>
      <c r="H10" s="217">
        <f t="shared" si="0"/>
        <v>3960</v>
      </c>
      <c r="I10" s="219" t="s">
        <v>50</v>
      </c>
    </row>
    <row r="11" spans="1:9">
      <c r="A11" s="212">
        <v>7</v>
      </c>
      <c r="B11" s="213" t="s">
        <v>51</v>
      </c>
      <c r="C11" s="214" t="s">
        <v>52</v>
      </c>
      <c r="D11" s="213" t="s">
        <v>53</v>
      </c>
      <c r="E11" s="215" t="s">
        <v>49</v>
      </c>
      <c r="F11" s="215">
        <v>200</v>
      </c>
      <c r="G11" s="216">
        <v>6.6</v>
      </c>
      <c r="H11" s="217">
        <f t="shared" si="0"/>
        <v>1320</v>
      </c>
      <c r="I11" s="219" t="s">
        <v>54</v>
      </c>
    </row>
    <row r="12" spans="1:9">
      <c r="A12" s="212">
        <v>8</v>
      </c>
      <c r="B12" s="213" t="s">
        <v>55</v>
      </c>
      <c r="C12" s="214" t="s">
        <v>56</v>
      </c>
      <c r="D12" s="213" t="s">
        <v>57</v>
      </c>
      <c r="E12" s="215" t="s">
        <v>40</v>
      </c>
      <c r="F12" s="215">
        <v>2</v>
      </c>
      <c r="G12" s="216">
        <v>110</v>
      </c>
      <c r="H12" s="217">
        <f t="shared" si="0"/>
        <v>220</v>
      </c>
      <c r="I12" s="219" t="s">
        <v>58</v>
      </c>
    </row>
    <row r="13" spans="1:9">
      <c r="A13" s="212">
        <v>9</v>
      </c>
      <c r="B13" s="213" t="s">
        <v>59</v>
      </c>
      <c r="C13" s="214" t="s">
        <v>60</v>
      </c>
      <c r="D13" s="213" t="s">
        <v>61</v>
      </c>
      <c r="E13" s="215" t="s">
        <v>40</v>
      </c>
      <c r="F13" s="215">
        <v>1</v>
      </c>
      <c r="G13" s="216">
        <v>396</v>
      </c>
      <c r="H13" s="217">
        <f t="shared" si="0"/>
        <v>396</v>
      </c>
      <c r="I13" s="219" t="s">
        <v>62</v>
      </c>
    </row>
    <row r="14" spans="1:9">
      <c r="A14" s="212">
        <v>10</v>
      </c>
      <c r="B14" s="213" t="s">
        <v>63</v>
      </c>
      <c r="C14" s="214" t="s">
        <v>64</v>
      </c>
      <c r="D14" s="213" t="s">
        <v>65</v>
      </c>
      <c r="E14" s="215" t="s">
        <v>66</v>
      </c>
      <c r="F14" s="215">
        <v>8</v>
      </c>
      <c r="G14" s="216">
        <v>30.8</v>
      </c>
      <c r="H14" s="217">
        <f t="shared" si="0"/>
        <v>246.4</v>
      </c>
      <c r="I14" s="219" t="s">
        <v>67</v>
      </c>
    </row>
    <row r="15" ht="72" spans="1:9">
      <c r="A15" s="212">
        <v>11</v>
      </c>
      <c r="B15" s="213" t="s">
        <v>68</v>
      </c>
      <c r="C15" s="214" t="s">
        <v>69</v>
      </c>
      <c r="D15" s="213" t="s">
        <v>70</v>
      </c>
      <c r="E15" s="215" t="s">
        <v>49</v>
      </c>
      <c r="F15" s="215">
        <v>850</v>
      </c>
      <c r="G15" s="216">
        <v>2.75</v>
      </c>
      <c r="H15" s="217">
        <f t="shared" si="0"/>
        <v>2337.5</v>
      </c>
      <c r="I15" s="219" t="s">
        <v>71</v>
      </c>
    </row>
    <row r="16" spans="1:9">
      <c r="A16" s="212">
        <v>12</v>
      </c>
      <c r="B16" s="213" t="s">
        <v>72</v>
      </c>
      <c r="C16" s="214" t="s">
        <v>73</v>
      </c>
      <c r="D16" s="213" t="s">
        <v>74</v>
      </c>
      <c r="E16" s="215" t="s">
        <v>75</v>
      </c>
      <c r="F16" s="215">
        <v>1</v>
      </c>
      <c r="G16" s="216">
        <v>33</v>
      </c>
      <c r="H16" s="217">
        <f t="shared" si="0"/>
        <v>33</v>
      </c>
      <c r="I16" s="219" t="s">
        <v>76</v>
      </c>
    </row>
    <row r="17" spans="1:9">
      <c r="A17" s="212">
        <v>13</v>
      </c>
      <c r="B17" s="213" t="s">
        <v>77</v>
      </c>
      <c r="C17" s="214" t="s">
        <v>78</v>
      </c>
      <c r="D17" s="213" t="s">
        <v>79</v>
      </c>
      <c r="E17" s="215" t="s">
        <v>40</v>
      </c>
      <c r="F17" s="215">
        <v>2</v>
      </c>
      <c r="G17" s="216">
        <v>880</v>
      </c>
      <c r="H17" s="217">
        <f t="shared" si="0"/>
        <v>1760</v>
      </c>
      <c r="I17" s="219" t="s">
        <v>78</v>
      </c>
    </row>
    <row r="18" s="197" customFormat="1" ht="24.95" customHeight="1" spans="1:9">
      <c r="A18" s="208" t="s">
        <v>80</v>
      </c>
      <c r="B18" s="209" t="s">
        <v>81</v>
      </c>
      <c r="C18" s="209"/>
      <c r="D18" s="209"/>
      <c r="E18" s="215"/>
      <c r="F18" s="215"/>
      <c r="G18" s="211"/>
      <c r="H18" s="211"/>
      <c r="I18" s="210"/>
    </row>
    <row r="19" s="197" customFormat="1" ht="24.95" customHeight="1" spans="1:9">
      <c r="A19" s="212">
        <v>1</v>
      </c>
      <c r="B19" s="213" t="s">
        <v>82</v>
      </c>
      <c r="C19" s="214" t="s">
        <v>83</v>
      </c>
      <c r="D19" s="213" t="s">
        <v>84</v>
      </c>
      <c r="E19" s="215" t="s">
        <v>28</v>
      </c>
      <c r="F19" s="215">
        <v>4</v>
      </c>
      <c r="G19" s="216">
        <v>45980</v>
      </c>
      <c r="H19" s="217">
        <f t="shared" ref="H19:H26" si="1">F19*G19</f>
        <v>183920</v>
      </c>
      <c r="I19" s="219" t="s">
        <v>29</v>
      </c>
    </row>
    <row r="20" s="197" customFormat="1" ht="24.95" customHeight="1" spans="1:9">
      <c r="A20" s="212">
        <v>2</v>
      </c>
      <c r="B20" s="213" t="s">
        <v>85</v>
      </c>
      <c r="C20" s="214" t="s">
        <v>83</v>
      </c>
      <c r="D20" s="213" t="s">
        <v>84</v>
      </c>
      <c r="E20" s="215" t="s">
        <v>28</v>
      </c>
      <c r="F20" s="215">
        <v>2</v>
      </c>
      <c r="G20" s="216">
        <v>45980</v>
      </c>
      <c r="H20" s="217">
        <f t="shared" si="1"/>
        <v>91960</v>
      </c>
      <c r="I20" s="219" t="s">
        <v>29</v>
      </c>
    </row>
    <row r="21" s="197" customFormat="1" ht="24.95" customHeight="1" spans="1:9">
      <c r="A21" s="212">
        <v>3</v>
      </c>
      <c r="B21" s="213" t="s">
        <v>30</v>
      </c>
      <c r="C21" s="214" t="s">
        <v>86</v>
      </c>
      <c r="D21" s="213" t="s">
        <v>86</v>
      </c>
      <c r="E21" s="215" t="s">
        <v>32</v>
      </c>
      <c r="F21" s="215">
        <v>4</v>
      </c>
      <c r="G21" s="216">
        <v>9350</v>
      </c>
      <c r="H21" s="217">
        <f t="shared" si="1"/>
        <v>37400</v>
      </c>
      <c r="I21" s="219" t="s">
        <v>29</v>
      </c>
    </row>
    <row r="22" s="197" customFormat="1" ht="24.95" customHeight="1" spans="1:9">
      <c r="A22" s="212">
        <v>4</v>
      </c>
      <c r="B22" s="213" t="s">
        <v>30</v>
      </c>
      <c r="C22" s="214" t="s">
        <v>87</v>
      </c>
      <c r="D22" s="213" t="s">
        <v>87</v>
      </c>
      <c r="E22" s="215" t="s">
        <v>32</v>
      </c>
      <c r="F22" s="215">
        <v>2</v>
      </c>
      <c r="G22" s="216">
        <v>6710</v>
      </c>
      <c r="H22" s="217">
        <f t="shared" si="1"/>
        <v>13420</v>
      </c>
      <c r="I22" s="219" t="s">
        <v>29</v>
      </c>
    </row>
    <row r="23" s="197" customFormat="1" ht="24.95" customHeight="1" spans="1:9">
      <c r="A23" s="212">
        <v>5</v>
      </c>
      <c r="B23" s="213" t="s">
        <v>33</v>
      </c>
      <c r="C23" s="214" t="s">
        <v>34</v>
      </c>
      <c r="D23" s="213" t="s">
        <v>35</v>
      </c>
      <c r="E23" s="215" t="s">
        <v>28</v>
      </c>
      <c r="F23" s="215">
        <v>2</v>
      </c>
      <c r="G23" s="216">
        <v>12100</v>
      </c>
      <c r="H23" s="217">
        <f t="shared" si="1"/>
        <v>24200</v>
      </c>
      <c r="I23" s="219" t="s">
        <v>36</v>
      </c>
    </row>
    <row r="24" ht="409.5" spans="1:9">
      <c r="A24" s="212">
        <v>6</v>
      </c>
      <c r="B24" s="213" t="s">
        <v>37</v>
      </c>
      <c r="C24" s="214" t="s">
        <v>38</v>
      </c>
      <c r="D24" s="213" t="s">
        <v>39</v>
      </c>
      <c r="E24" s="215" t="s">
        <v>40</v>
      </c>
      <c r="F24" s="215">
        <v>6</v>
      </c>
      <c r="G24" s="216">
        <v>7920</v>
      </c>
      <c r="H24" s="217">
        <f t="shared" si="1"/>
        <v>47520</v>
      </c>
      <c r="I24" s="219" t="s">
        <v>41</v>
      </c>
    </row>
    <row r="25" spans="1:9">
      <c r="A25" s="212">
        <v>7</v>
      </c>
      <c r="B25" s="213" t="s">
        <v>42</v>
      </c>
      <c r="C25" s="214" t="s">
        <v>43</v>
      </c>
      <c r="D25" s="213" t="s">
        <v>44</v>
      </c>
      <c r="E25" s="215" t="s">
        <v>28</v>
      </c>
      <c r="F25" s="215">
        <v>6</v>
      </c>
      <c r="G25" s="216">
        <v>3410</v>
      </c>
      <c r="H25" s="217">
        <f t="shared" si="1"/>
        <v>20460</v>
      </c>
      <c r="I25" s="219" t="s">
        <v>45</v>
      </c>
    </row>
    <row r="26" spans="1:9">
      <c r="A26" s="212">
        <v>8</v>
      </c>
      <c r="B26" s="213" t="s">
        <v>77</v>
      </c>
      <c r="C26" s="214" t="s">
        <v>78</v>
      </c>
      <c r="D26" s="213" t="s">
        <v>79</v>
      </c>
      <c r="E26" s="215" t="s">
        <v>40</v>
      </c>
      <c r="F26" s="215">
        <v>6</v>
      </c>
      <c r="G26" s="216">
        <v>880</v>
      </c>
      <c r="H26" s="217">
        <f t="shared" si="1"/>
        <v>5280</v>
      </c>
      <c r="I26" s="219" t="s">
        <v>78</v>
      </c>
    </row>
    <row r="27" s="197" customFormat="1" ht="24.95" customHeight="1" spans="1:9">
      <c r="A27" s="208" t="s">
        <v>88</v>
      </c>
      <c r="B27" s="209" t="s">
        <v>89</v>
      </c>
      <c r="C27" s="209"/>
      <c r="D27" s="209"/>
      <c r="E27" s="210"/>
      <c r="F27" s="210"/>
      <c r="G27" s="211"/>
      <c r="H27" s="211"/>
      <c r="I27" s="210"/>
    </row>
    <row r="28" ht="409.5" spans="1:9">
      <c r="A28" s="212">
        <v>1</v>
      </c>
      <c r="B28" s="213" t="s">
        <v>90</v>
      </c>
      <c r="C28" s="214" t="s">
        <v>26</v>
      </c>
      <c r="D28" s="213" t="s">
        <v>91</v>
      </c>
      <c r="E28" s="215" t="s">
        <v>28</v>
      </c>
      <c r="F28" s="215">
        <v>5</v>
      </c>
      <c r="G28" s="216">
        <v>72380</v>
      </c>
      <c r="H28" s="217">
        <f>F28*G28</f>
        <v>361900</v>
      </c>
      <c r="I28" s="219" t="s">
        <v>29</v>
      </c>
    </row>
    <row r="29" ht="409.5" spans="1:9">
      <c r="A29" s="212">
        <v>2</v>
      </c>
      <c r="B29" s="213" t="s">
        <v>92</v>
      </c>
      <c r="C29" s="214" t="s">
        <v>26</v>
      </c>
      <c r="D29" s="213" t="s">
        <v>91</v>
      </c>
      <c r="E29" s="215" t="s">
        <v>28</v>
      </c>
      <c r="F29" s="215">
        <v>4</v>
      </c>
      <c r="G29" s="216">
        <v>72380</v>
      </c>
      <c r="H29" s="217">
        <f t="shared" ref="H29:H44" si="2">F29*G29</f>
        <v>289520</v>
      </c>
      <c r="I29" s="219" t="s">
        <v>29</v>
      </c>
    </row>
    <row r="30" spans="1:9">
      <c r="A30" s="212">
        <v>3</v>
      </c>
      <c r="B30" s="213" t="s">
        <v>30</v>
      </c>
      <c r="C30" s="214" t="s">
        <v>86</v>
      </c>
      <c r="D30" s="213" t="s">
        <v>86</v>
      </c>
      <c r="E30" s="215" t="s">
        <v>32</v>
      </c>
      <c r="F30" s="215">
        <v>6</v>
      </c>
      <c r="G30" s="216">
        <v>9350</v>
      </c>
      <c r="H30" s="217">
        <f t="shared" si="2"/>
        <v>56100</v>
      </c>
      <c r="I30" s="219" t="s">
        <v>29</v>
      </c>
    </row>
    <row r="31" spans="1:9">
      <c r="A31" s="212">
        <v>4</v>
      </c>
      <c r="B31" s="213" t="s">
        <v>30</v>
      </c>
      <c r="C31" s="214" t="s">
        <v>93</v>
      </c>
      <c r="D31" s="213" t="s">
        <v>93</v>
      </c>
      <c r="E31" s="215" t="s">
        <v>32</v>
      </c>
      <c r="F31" s="215">
        <v>3</v>
      </c>
      <c r="G31" s="216">
        <v>6710</v>
      </c>
      <c r="H31" s="217">
        <f t="shared" si="2"/>
        <v>20130</v>
      </c>
      <c r="I31" s="219" t="s">
        <v>29</v>
      </c>
    </row>
    <row r="32" ht="24" spans="1:9">
      <c r="A32" s="212">
        <v>5</v>
      </c>
      <c r="B32" s="213" t="s">
        <v>33</v>
      </c>
      <c r="C32" s="214" t="s">
        <v>34</v>
      </c>
      <c r="D32" s="213" t="s">
        <v>35</v>
      </c>
      <c r="E32" s="215" t="s">
        <v>28</v>
      </c>
      <c r="F32" s="215">
        <v>1</v>
      </c>
      <c r="G32" s="216">
        <v>12100</v>
      </c>
      <c r="H32" s="217">
        <f t="shared" si="2"/>
        <v>12100</v>
      </c>
      <c r="I32" s="219" t="s">
        <v>36</v>
      </c>
    </row>
    <row r="33" ht="24" spans="1:9">
      <c r="A33" s="212">
        <v>6</v>
      </c>
      <c r="B33" s="213" t="s">
        <v>33</v>
      </c>
      <c r="C33" s="214" t="s">
        <v>94</v>
      </c>
      <c r="D33" s="213" t="s">
        <v>95</v>
      </c>
      <c r="E33" s="215" t="s">
        <v>28</v>
      </c>
      <c r="F33" s="215">
        <v>1</v>
      </c>
      <c r="G33" s="216">
        <v>16500</v>
      </c>
      <c r="H33" s="217">
        <f t="shared" si="2"/>
        <v>16500</v>
      </c>
      <c r="I33" s="219" t="s">
        <v>36</v>
      </c>
    </row>
    <row r="34" ht="409.5" spans="1:9">
      <c r="A34" s="212">
        <v>7</v>
      </c>
      <c r="B34" s="213" t="s">
        <v>37</v>
      </c>
      <c r="C34" s="214" t="s">
        <v>38</v>
      </c>
      <c r="D34" s="213" t="s">
        <v>39</v>
      </c>
      <c r="E34" s="215" t="s">
        <v>40</v>
      </c>
      <c r="F34" s="215">
        <v>9</v>
      </c>
      <c r="G34" s="216">
        <v>7920</v>
      </c>
      <c r="H34" s="217">
        <f t="shared" si="2"/>
        <v>71280</v>
      </c>
      <c r="I34" s="219" t="s">
        <v>41</v>
      </c>
    </row>
    <row r="35" spans="1:9">
      <c r="A35" s="212">
        <v>8</v>
      </c>
      <c r="B35" s="213" t="s">
        <v>42</v>
      </c>
      <c r="C35" s="214" t="s">
        <v>43</v>
      </c>
      <c r="D35" s="213" t="s">
        <v>44</v>
      </c>
      <c r="E35" s="215" t="s">
        <v>28</v>
      </c>
      <c r="F35" s="215">
        <v>9</v>
      </c>
      <c r="G35" s="216">
        <v>3410</v>
      </c>
      <c r="H35" s="217">
        <f t="shared" si="2"/>
        <v>30690</v>
      </c>
      <c r="I35" s="219" t="s">
        <v>45</v>
      </c>
    </row>
    <row r="36" spans="1:9">
      <c r="A36" s="212">
        <v>9</v>
      </c>
      <c r="B36" s="213" t="s">
        <v>46</v>
      </c>
      <c r="C36" s="214" t="s">
        <v>47</v>
      </c>
      <c r="D36" s="213" t="s">
        <v>48</v>
      </c>
      <c r="E36" s="215" t="s">
        <v>49</v>
      </c>
      <c r="F36" s="215">
        <v>450</v>
      </c>
      <c r="G36" s="216">
        <v>9.9</v>
      </c>
      <c r="H36" s="217">
        <f t="shared" si="2"/>
        <v>4455</v>
      </c>
      <c r="I36" s="219" t="s">
        <v>50</v>
      </c>
    </row>
    <row r="37" spans="1:9">
      <c r="A37" s="212">
        <v>10</v>
      </c>
      <c r="B37" s="213" t="s">
        <v>51</v>
      </c>
      <c r="C37" s="214" t="s">
        <v>52</v>
      </c>
      <c r="D37" s="213" t="s">
        <v>53</v>
      </c>
      <c r="E37" s="215" t="s">
        <v>49</v>
      </c>
      <c r="F37" s="215">
        <v>200</v>
      </c>
      <c r="G37" s="216">
        <v>6.6</v>
      </c>
      <c r="H37" s="217">
        <f t="shared" si="2"/>
        <v>1320</v>
      </c>
      <c r="I37" s="219" t="s">
        <v>54</v>
      </c>
    </row>
    <row r="38" spans="1:9">
      <c r="A38" s="212">
        <v>11</v>
      </c>
      <c r="B38" s="213" t="s">
        <v>55</v>
      </c>
      <c r="C38" s="214" t="s">
        <v>56</v>
      </c>
      <c r="D38" s="213" t="s">
        <v>57</v>
      </c>
      <c r="E38" s="215" t="s">
        <v>40</v>
      </c>
      <c r="F38" s="215">
        <v>9</v>
      </c>
      <c r="G38" s="216">
        <v>110</v>
      </c>
      <c r="H38" s="217">
        <f t="shared" si="2"/>
        <v>990</v>
      </c>
      <c r="I38" s="219" t="s">
        <v>58</v>
      </c>
    </row>
    <row r="39" spans="1:9">
      <c r="A39" s="212">
        <v>12</v>
      </c>
      <c r="B39" s="213" t="s">
        <v>59</v>
      </c>
      <c r="C39" s="214" t="s">
        <v>60</v>
      </c>
      <c r="D39" s="213" t="s">
        <v>61</v>
      </c>
      <c r="E39" s="215" t="s">
        <v>40</v>
      </c>
      <c r="F39" s="215">
        <v>3</v>
      </c>
      <c r="G39" s="216">
        <v>396</v>
      </c>
      <c r="H39" s="217">
        <f t="shared" si="2"/>
        <v>1188</v>
      </c>
      <c r="I39" s="219" t="s">
        <v>62</v>
      </c>
    </row>
    <row r="40" spans="1:9">
      <c r="A40" s="212">
        <v>13</v>
      </c>
      <c r="B40" s="213" t="s">
        <v>63</v>
      </c>
      <c r="C40" s="214" t="s">
        <v>64</v>
      </c>
      <c r="D40" s="213" t="s">
        <v>65</v>
      </c>
      <c r="E40" s="215" t="s">
        <v>66</v>
      </c>
      <c r="F40" s="215">
        <v>9</v>
      </c>
      <c r="G40" s="216">
        <v>30.8</v>
      </c>
      <c r="H40" s="217">
        <f t="shared" si="2"/>
        <v>277.2</v>
      </c>
      <c r="I40" s="219" t="s">
        <v>67</v>
      </c>
    </row>
    <row r="41" ht="72" spans="1:9">
      <c r="A41" s="212">
        <v>14</v>
      </c>
      <c r="B41" s="213" t="s">
        <v>68</v>
      </c>
      <c r="C41" s="214" t="s">
        <v>69</v>
      </c>
      <c r="D41" s="213" t="s">
        <v>70</v>
      </c>
      <c r="E41" s="215" t="s">
        <v>49</v>
      </c>
      <c r="F41" s="215">
        <v>900</v>
      </c>
      <c r="G41" s="216">
        <v>2.75</v>
      </c>
      <c r="H41" s="217">
        <f t="shared" si="2"/>
        <v>2475</v>
      </c>
      <c r="I41" s="219" t="s">
        <v>71</v>
      </c>
    </row>
    <row r="42" spans="1:9">
      <c r="A42" s="212">
        <v>15</v>
      </c>
      <c r="B42" s="213" t="s">
        <v>72</v>
      </c>
      <c r="C42" s="214" t="s">
        <v>73</v>
      </c>
      <c r="D42" s="213" t="s">
        <v>74</v>
      </c>
      <c r="E42" s="215" t="s">
        <v>75</v>
      </c>
      <c r="F42" s="215">
        <v>3</v>
      </c>
      <c r="G42" s="216">
        <v>33</v>
      </c>
      <c r="H42" s="217">
        <f t="shared" si="2"/>
        <v>99</v>
      </c>
      <c r="I42" s="219" t="s">
        <v>76</v>
      </c>
    </row>
    <row r="43" spans="1:9">
      <c r="A43" s="212">
        <v>16</v>
      </c>
      <c r="B43" s="213" t="s">
        <v>96</v>
      </c>
      <c r="C43" s="214" t="s">
        <v>97</v>
      </c>
      <c r="D43" s="213" t="s">
        <v>98</v>
      </c>
      <c r="E43" s="215" t="s">
        <v>99</v>
      </c>
      <c r="F43" s="215">
        <v>2</v>
      </c>
      <c r="G43" s="216">
        <v>110</v>
      </c>
      <c r="H43" s="217">
        <f t="shared" si="2"/>
        <v>220</v>
      </c>
      <c r="I43" s="219" t="s">
        <v>71</v>
      </c>
    </row>
    <row r="44" spans="1:9">
      <c r="A44" s="212">
        <v>17</v>
      </c>
      <c r="B44" s="213" t="s">
        <v>77</v>
      </c>
      <c r="C44" s="214" t="s">
        <v>78</v>
      </c>
      <c r="D44" s="213" t="s">
        <v>79</v>
      </c>
      <c r="E44" s="215" t="s">
        <v>40</v>
      </c>
      <c r="F44" s="215">
        <v>9</v>
      </c>
      <c r="G44" s="216">
        <v>880</v>
      </c>
      <c r="H44" s="217">
        <f t="shared" si="2"/>
        <v>7920</v>
      </c>
      <c r="I44" s="219" t="s">
        <v>78</v>
      </c>
    </row>
    <row r="45" s="197" customFormat="1" ht="24.95" customHeight="1" spans="1:9">
      <c r="A45" s="208" t="s">
        <v>100</v>
      </c>
      <c r="B45" s="209" t="s">
        <v>101</v>
      </c>
      <c r="C45" s="209"/>
      <c r="D45" s="209"/>
      <c r="E45" s="210"/>
      <c r="F45" s="210"/>
      <c r="G45" s="211"/>
      <c r="H45" s="211"/>
      <c r="I45" s="210"/>
    </row>
    <row r="46" ht="409.5" spans="1:9">
      <c r="A46" s="212">
        <v>1</v>
      </c>
      <c r="B46" s="213" t="s">
        <v>82</v>
      </c>
      <c r="C46" s="214" t="s">
        <v>83</v>
      </c>
      <c r="D46" s="213" t="s">
        <v>84</v>
      </c>
      <c r="E46" s="215" t="s">
        <v>28</v>
      </c>
      <c r="F46" s="215">
        <v>1</v>
      </c>
      <c r="G46" s="216">
        <v>45980</v>
      </c>
      <c r="H46" s="217">
        <f>F46*G46</f>
        <v>45980</v>
      </c>
      <c r="I46" s="219" t="s">
        <v>29</v>
      </c>
    </row>
    <row r="47" ht="409.5" spans="1:9">
      <c r="A47" s="212">
        <v>2</v>
      </c>
      <c r="B47" s="213" t="s">
        <v>82</v>
      </c>
      <c r="C47" s="214" t="s">
        <v>83</v>
      </c>
      <c r="D47" s="213" t="s">
        <v>84</v>
      </c>
      <c r="E47" s="215" t="s">
        <v>28</v>
      </c>
      <c r="F47" s="215">
        <v>3</v>
      </c>
      <c r="G47" s="216">
        <v>45980</v>
      </c>
      <c r="H47" s="217">
        <f t="shared" ref="H47:H72" si="3">F47*G47</f>
        <v>137940</v>
      </c>
      <c r="I47" s="219" t="s">
        <v>29</v>
      </c>
    </row>
    <row r="48" spans="1:9">
      <c r="A48" s="212">
        <v>3</v>
      </c>
      <c r="B48" s="213" t="s">
        <v>30</v>
      </c>
      <c r="C48" s="214" t="s">
        <v>102</v>
      </c>
      <c r="D48" s="213" t="s">
        <v>102</v>
      </c>
      <c r="E48" s="215" t="s">
        <v>32</v>
      </c>
      <c r="F48" s="215">
        <v>1</v>
      </c>
      <c r="G48" s="216">
        <v>8910</v>
      </c>
      <c r="H48" s="217">
        <f t="shared" si="3"/>
        <v>8910</v>
      </c>
      <c r="I48" s="219" t="s">
        <v>29</v>
      </c>
    </row>
    <row r="49" spans="1:9">
      <c r="A49" s="212">
        <v>4</v>
      </c>
      <c r="B49" s="213" t="s">
        <v>30</v>
      </c>
      <c r="C49" s="214" t="s">
        <v>103</v>
      </c>
      <c r="D49" s="213" t="s">
        <v>103</v>
      </c>
      <c r="E49" s="215" t="s">
        <v>32</v>
      </c>
      <c r="F49" s="215">
        <v>3</v>
      </c>
      <c r="G49" s="216">
        <v>8910</v>
      </c>
      <c r="H49" s="217">
        <f t="shared" si="3"/>
        <v>26730</v>
      </c>
      <c r="I49" s="219" t="s">
        <v>29</v>
      </c>
    </row>
    <row r="50" ht="24" spans="1:9">
      <c r="A50" s="212">
        <v>5</v>
      </c>
      <c r="B50" s="213" t="s">
        <v>33</v>
      </c>
      <c r="C50" s="214" t="s">
        <v>34</v>
      </c>
      <c r="D50" s="213" t="s">
        <v>35</v>
      </c>
      <c r="E50" s="215" t="s">
        <v>28</v>
      </c>
      <c r="F50" s="215">
        <v>1</v>
      </c>
      <c r="G50" s="216">
        <v>12100</v>
      </c>
      <c r="H50" s="217">
        <f t="shared" si="3"/>
        <v>12100</v>
      </c>
      <c r="I50" s="219" t="s">
        <v>36</v>
      </c>
    </row>
    <row r="51" ht="409.5" spans="1:9">
      <c r="A51" s="212">
        <v>6</v>
      </c>
      <c r="B51" s="213" t="s">
        <v>37</v>
      </c>
      <c r="C51" s="214" t="s">
        <v>38</v>
      </c>
      <c r="D51" s="213" t="s">
        <v>39</v>
      </c>
      <c r="E51" s="215" t="s">
        <v>40</v>
      </c>
      <c r="F51" s="215">
        <v>4</v>
      </c>
      <c r="G51" s="216">
        <v>7920</v>
      </c>
      <c r="H51" s="217">
        <f t="shared" si="3"/>
        <v>31680</v>
      </c>
      <c r="I51" s="219" t="s">
        <v>41</v>
      </c>
    </row>
    <row r="52" spans="1:9">
      <c r="A52" s="212">
        <v>7</v>
      </c>
      <c r="B52" s="213" t="s">
        <v>42</v>
      </c>
      <c r="C52" s="214" t="s">
        <v>43</v>
      </c>
      <c r="D52" s="213" t="s">
        <v>44</v>
      </c>
      <c r="E52" s="215" t="s">
        <v>28</v>
      </c>
      <c r="F52" s="215">
        <v>4</v>
      </c>
      <c r="G52" s="216">
        <v>3410</v>
      </c>
      <c r="H52" s="217">
        <f t="shared" si="3"/>
        <v>13640</v>
      </c>
      <c r="I52" s="219" t="s">
        <v>45</v>
      </c>
    </row>
    <row r="53" spans="1:9">
      <c r="A53" s="212">
        <v>8</v>
      </c>
      <c r="B53" s="213" t="s">
        <v>46</v>
      </c>
      <c r="C53" s="214" t="s">
        <v>47</v>
      </c>
      <c r="D53" s="213" t="s">
        <v>48</v>
      </c>
      <c r="E53" s="215" t="s">
        <v>49</v>
      </c>
      <c r="F53" s="215">
        <v>150</v>
      </c>
      <c r="G53" s="216">
        <v>9.9</v>
      </c>
      <c r="H53" s="217">
        <f t="shared" si="3"/>
        <v>1485</v>
      </c>
      <c r="I53" s="219" t="s">
        <v>50</v>
      </c>
    </row>
    <row r="54" spans="1:9">
      <c r="A54" s="212">
        <v>9</v>
      </c>
      <c r="B54" s="213" t="s">
        <v>51</v>
      </c>
      <c r="C54" s="214" t="s">
        <v>52</v>
      </c>
      <c r="D54" s="213" t="s">
        <v>53</v>
      </c>
      <c r="E54" s="215" t="s">
        <v>49</v>
      </c>
      <c r="F54" s="215">
        <v>200</v>
      </c>
      <c r="G54" s="216">
        <v>6.6</v>
      </c>
      <c r="H54" s="217">
        <f t="shared" si="3"/>
        <v>1320</v>
      </c>
      <c r="I54" s="219" t="s">
        <v>54</v>
      </c>
    </row>
    <row r="55" spans="1:9">
      <c r="A55" s="212">
        <v>10</v>
      </c>
      <c r="B55" s="213" t="s">
        <v>55</v>
      </c>
      <c r="C55" s="214" t="s">
        <v>56</v>
      </c>
      <c r="D55" s="213" t="s">
        <v>57</v>
      </c>
      <c r="E55" s="215" t="s">
        <v>40</v>
      </c>
      <c r="F55" s="215">
        <v>4</v>
      </c>
      <c r="G55" s="216">
        <v>110</v>
      </c>
      <c r="H55" s="217">
        <f t="shared" si="3"/>
        <v>440</v>
      </c>
      <c r="I55" s="219" t="s">
        <v>58</v>
      </c>
    </row>
    <row r="56" spans="1:9">
      <c r="A56" s="212">
        <v>11</v>
      </c>
      <c r="B56" s="213" t="s">
        <v>59</v>
      </c>
      <c r="C56" s="214" t="s">
        <v>60</v>
      </c>
      <c r="D56" s="213" t="s">
        <v>61</v>
      </c>
      <c r="E56" s="215" t="s">
        <v>40</v>
      </c>
      <c r="F56" s="215">
        <v>1</v>
      </c>
      <c r="G56" s="216">
        <v>396</v>
      </c>
      <c r="H56" s="217">
        <f t="shared" si="3"/>
        <v>396</v>
      </c>
      <c r="I56" s="219" t="s">
        <v>62</v>
      </c>
    </row>
    <row r="57" spans="1:9">
      <c r="A57" s="212">
        <v>12</v>
      </c>
      <c r="B57" s="213" t="s">
        <v>63</v>
      </c>
      <c r="C57" s="214" t="s">
        <v>64</v>
      </c>
      <c r="D57" s="213" t="s">
        <v>65</v>
      </c>
      <c r="E57" s="215" t="s">
        <v>66</v>
      </c>
      <c r="F57" s="215">
        <v>4</v>
      </c>
      <c r="G57" s="216">
        <v>30.8</v>
      </c>
      <c r="H57" s="217">
        <f t="shared" si="3"/>
        <v>123.2</v>
      </c>
      <c r="I57" s="219" t="s">
        <v>67</v>
      </c>
    </row>
    <row r="58" ht="72" spans="1:9">
      <c r="A58" s="212">
        <v>13</v>
      </c>
      <c r="B58" s="213" t="s">
        <v>68</v>
      </c>
      <c r="C58" s="214" t="s">
        <v>69</v>
      </c>
      <c r="D58" s="213" t="s">
        <v>70</v>
      </c>
      <c r="E58" s="215" t="s">
        <v>49</v>
      </c>
      <c r="F58" s="215">
        <v>300</v>
      </c>
      <c r="G58" s="216">
        <v>2.75</v>
      </c>
      <c r="H58" s="217">
        <f t="shared" si="3"/>
        <v>825</v>
      </c>
      <c r="I58" s="219" t="s">
        <v>71</v>
      </c>
    </row>
    <row r="59" spans="1:9">
      <c r="A59" s="212">
        <v>14</v>
      </c>
      <c r="B59" s="213" t="s">
        <v>72</v>
      </c>
      <c r="C59" s="214" t="s">
        <v>73</v>
      </c>
      <c r="D59" s="213" t="s">
        <v>74</v>
      </c>
      <c r="E59" s="215" t="s">
        <v>75</v>
      </c>
      <c r="F59" s="215">
        <v>1</v>
      </c>
      <c r="G59" s="216">
        <v>33</v>
      </c>
      <c r="H59" s="217">
        <f t="shared" si="3"/>
        <v>33</v>
      </c>
      <c r="I59" s="219" t="s">
        <v>76</v>
      </c>
    </row>
    <row r="60" spans="1:9">
      <c r="A60" s="212">
        <v>15</v>
      </c>
      <c r="B60" s="213" t="s">
        <v>77</v>
      </c>
      <c r="C60" s="214" t="s">
        <v>78</v>
      </c>
      <c r="D60" s="213" t="s">
        <v>79</v>
      </c>
      <c r="E60" s="215" t="s">
        <v>40</v>
      </c>
      <c r="F60" s="215">
        <v>4</v>
      </c>
      <c r="G60" s="216">
        <v>880</v>
      </c>
      <c r="H60" s="217">
        <f t="shared" si="3"/>
        <v>3520</v>
      </c>
      <c r="I60" s="219" t="s">
        <v>78</v>
      </c>
    </row>
    <row r="61" s="197" customFormat="1" ht="24.95" customHeight="1" spans="1:9">
      <c r="A61" s="208" t="s">
        <v>104</v>
      </c>
      <c r="B61" s="209" t="s">
        <v>105</v>
      </c>
      <c r="C61" s="209"/>
      <c r="D61" s="209"/>
      <c r="E61" s="210"/>
      <c r="F61" s="210"/>
      <c r="G61" s="211"/>
      <c r="H61" s="211"/>
      <c r="I61" s="210"/>
    </row>
    <row r="62" s="197" customFormat="1" ht="24.95" customHeight="1" spans="1:9">
      <c r="A62" s="212">
        <v>1</v>
      </c>
      <c r="B62" s="213" t="s">
        <v>106</v>
      </c>
      <c r="C62" s="214" t="s">
        <v>107</v>
      </c>
      <c r="D62" s="213" t="s">
        <v>108</v>
      </c>
      <c r="E62" s="215" t="s">
        <v>28</v>
      </c>
      <c r="F62" s="215">
        <v>3</v>
      </c>
      <c r="G62" s="216">
        <v>1100</v>
      </c>
      <c r="H62" s="217">
        <f t="shared" ref="H62:H68" si="4">F62*G62</f>
        <v>3300</v>
      </c>
      <c r="I62" s="219" t="s">
        <v>109</v>
      </c>
    </row>
    <row r="63" s="197" customFormat="1" ht="24.95" customHeight="1" spans="1:9">
      <c r="A63" s="212">
        <v>2</v>
      </c>
      <c r="B63" s="213" t="s">
        <v>110</v>
      </c>
      <c r="C63" s="214" t="s">
        <v>78</v>
      </c>
      <c r="D63" s="213" t="s">
        <v>95</v>
      </c>
      <c r="E63" s="215" t="s">
        <v>28</v>
      </c>
      <c r="F63" s="215">
        <v>3</v>
      </c>
      <c r="G63" s="216">
        <v>10780</v>
      </c>
      <c r="H63" s="217">
        <f t="shared" si="4"/>
        <v>32340</v>
      </c>
      <c r="I63" s="219" t="s">
        <v>36</v>
      </c>
    </row>
    <row r="64" s="197" customFormat="1" ht="24.95" customHeight="1" spans="1:9">
      <c r="A64" s="212">
        <v>3</v>
      </c>
      <c r="B64" s="213" t="s">
        <v>111</v>
      </c>
      <c r="C64" s="214" t="s">
        <v>112</v>
      </c>
      <c r="D64" s="213" t="s">
        <v>113</v>
      </c>
      <c r="E64" s="215" t="s">
        <v>40</v>
      </c>
      <c r="F64" s="215">
        <v>3</v>
      </c>
      <c r="G64" s="216">
        <v>9680</v>
      </c>
      <c r="H64" s="217">
        <f t="shared" si="4"/>
        <v>29040</v>
      </c>
      <c r="I64" s="219" t="s">
        <v>41</v>
      </c>
    </row>
    <row r="65" s="197" customFormat="1" ht="24.95" customHeight="1" spans="1:9">
      <c r="A65" s="212">
        <v>4</v>
      </c>
      <c r="B65" s="213" t="s">
        <v>114</v>
      </c>
      <c r="C65" s="214" t="s">
        <v>115</v>
      </c>
      <c r="D65" s="213" t="s">
        <v>116</v>
      </c>
      <c r="E65" s="215" t="s">
        <v>28</v>
      </c>
      <c r="F65" s="215">
        <v>3</v>
      </c>
      <c r="G65" s="216">
        <v>1210</v>
      </c>
      <c r="H65" s="217">
        <f t="shared" si="4"/>
        <v>3630</v>
      </c>
      <c r="I65" s="219" t="s">
        <v>117</v>
      </c>
    </row>
    <row r="66" s="197" customFormat="1" ht="24.95" customHeight="1" spans="1:9">
      <c r="A66" s="212">
        <v>5</v>
      </c>
      <c r="B66" s="213" t="s">
        <v>118</v>
      </c>
      <c r="C66" s="214" t="s">
        <v>119</v>
      </c>
      <c r="D66" s="213" t="s">
        <v>120</v>
      </c>
      <c r="E66" s="215" t="s">
        <v>28</v>
      </c>
      <c r="F66" s="215">
        <v>3</v>
      </c>
      <c r="G66" s="216">
        <v>3080</v>
      </c>
      <c r="H66" s="217">
        <f t="shared" si="4"/>
        <v>9240</v>
      </c>
      <c r="I66" s="219" t="s">
        <v>121</v>
      </c>
    </row>
    <row r="67" s="197" customFormat="1" ht="24.95" customHeight="1" spans="1:9">
      <c r="A67" s="212">
        <v>6</v>
      </c>
      <c r="B67" s="213" t="s">
        <v>122</v>
      </c>
      <c r="C67" s="214" t="s">
        <v>123</v>
      </c>
      <c r="D67" s="213" t="s">
        <v>124</v>
      </c>
      <c r="E67" s="215" t="s">
        <v>40</v>
      </c>
      <c r="F67" s="215">
        <v>3</v>
      </c>
      <c r="G67" s="216">
        <v>132</v>
      </c>
      <c r="H67" s="217">
        <f t="shared" si="4"/>
        <v>396</v>
      </c>
      <c r="I67" s="219" t="s">
        <v>125</v>
      </c>
    </row>
    <row r="68" spans="1:9">
      <c r="A68" s="212">
        <v>7</v>
      </c>
      <c r="B68" s="213" t="s">
        <v>126</v>
      </c>
      <c r="C68" s="214" t="s">
        <v>127</v>
      </c>
      <c r="D68" s="213" t="s">
        <v>128</v>
      </c>
      <c r="E68" s="215" t="s">
        <v>28</v>
      </c>
      <c r="F68" s="215">
        <v>3</v>
      </c>
      <c r="G68" s="216">
        <v>3520</v>
      </c>
      <c r="H68" s="217">
        <f t="shared" si="4"/>
        <v>10560</v>
      </c>
      <c r="I68" s="219" t="s">
        <v>129</v>
      </c>
    </row>
    <row r="69" s="197" customFormat="1" ht="24.95" customHeight="1" spans="1:9">
      <c r="A69" s="208" t="s">
        <v>130</v>
      </c>
      <c r="B69" s="209" t="s">
        <v>131</v>
      </c>
      <c r="C69" s="209"/>
      <c r="D69" s="209"/>
      <c r="E69" s="210"/>
      <c r="F69" s="210"/>
      <c r="G69" s="211"/>
      <c r="H69" s="211"/>
      <c r="I69" s="210"/>
    </row>
    <row r="70" s="197" customFormat="1" ht="24.95" customHeight="1" spans="1:9">
      <c r="A70" s="208" t="s">
        <v>23</v>
      </c>
      <c r="B70" s="209" t="s">
        <v>132</v>
      </c>
      <c r="C70" s="209"/>
      <c r="D70" s="209"/>
      <c r="E70" s="210"/>
      <c r="F70" s="210"/>
      <c r="G70" s="211"/>
      <c r="H70" s="211"/>
      <c r="I70" s="210"/>
    </row>
    <row r="71" ht="96" spans="1:9">
      <c r="A71" s="212">
        <v>1</v>
      </c>
      <c r="B71" s="213" t="s">
        <v>133</v>
      </c>
      <c r="C71" s="214" t="s">
        <v>134</v>
      </c>
      <c r="D71" s="213" t="s">
        <v>135</v>
      </c>
      <c r="E71" s="215" t="s">
        <v>28</v>
      </c>
      <c r="F71" s="215">
        <v>1</v>
      </c>
      <c r="G71" s="216">
        <v>30527.2</v>
      </c>
      <c r="H71" s="217">
        <f>F71*G71</f>
        <v>30527.2</v>
      </c>
      <c r="I71" s="219" t="s">
        <v>136</v>
      </c>
    </row>
    <row r="72" spans="1:9">
      <c r="A72" s="212">
        <v>2</v>
      </c>
      <c r="B72" s="213" t="s">
        <v>137</v>
      </c>
      <c r="C72" s="214" t="s">
        <v>138</v>
      </c>
      <c r="D72" s="213" t="s">
        <v>139</v>
      </c>
      <c r="E72" s="215" t="s">
        <v>28</v>
      </c>
      <c r="F72" s="215">
        <v>1</v>
      </c>
      <c r="G72" s="216">
        <v>7320.5</v>
      </c>
      <c r="H72" s="217">
        <f t="shared" ref="H72:H83" si="5">F72*G72</f>
        <v>7320.5</v>
      </c>
      <c r="I72" s="219" t="s">
        <v>140</v>
      </c>
    </row>
    <row r="73" ht="120" spans="1:9">
      <c r="A73" s="212">
        <v>3</v>
      </c>
      <c r="B73" s="213" t="s">
        <v>141</v>
      </c>
      <c r="C73" s="214" t="s">
        <v>142</v>
      </c>
      <c r="D73" s="213" t="s">
        <v>143</v>
      </c>
      <c r="E73" s="215" t="s">
        <v>28</v>
      </c>
      <c r="F73" s="215">
        <v>1</v>
      </c>
      <c r="G73" s="216">
        <v>1188</v>
      </c>
      <c r="H73" s="217">
        <f t="shared" si="5"/>
        <v>1188</v>
      </c>
      <c r="I73" s="219" t="s">
        <v>144</v>
      </c>
    </row>
    <row r="74" spans="1:9">
      <c r="A74" s="212">
        <v>4</v>
      </c>
      <c r="B74" s="213" t="s">
        <v>145</v>
      </c>
      <c r="C74" s="214" t="s">
        <v>119</v>
      </c>
      <c r="D74" s="213" t="s">
        <v>146</v>
      </c>
      <c r="E74" s="215" t="s">
        <v>28</v>
      </c>
      <c r="F74" s="215">
        <v>1</v>
      </c>
      <c r="G74" s="216">
        <v>3300</v>
      </c>
      <c r="H74" s="217">
        <f t="shared" si="5"/>
        <v>3300</v>
      </c>
      <c r="I74" s="219" t="s">
        <v>121</v>
      </c>
    </row>
    <row r="75" spans="1:9">
      <c r="A75" s="212">
        <v>5</v>
      </c>
      <c r="B75" s="213" t="s">
        <v>147</v>
      </c>
      <c r="C75" s="214" t="s">
        <v>148</v>
      </c>
      <c r="D75" s="213" t="s">
        <v>149</v>
      </c>
      <c r="E75" s="215" t="s">
        <v>150</v>
      </c>
      <c r="F75" s="215">
        <v>2</v>
      </c>
      <c r="G75" s="216">
        <v>1210</v>
      </c>
      <c r="H75" s="217">
        <f t="shared" si="5"/>
        <v>2420</v>
      </c>
      <c r="I75" s="219" t="s">
        <v>151</v>
      </c>
    </row>
    <row r="76" spans="1:9">
      <c r="A76" s="212">
        <v>6</v>
      </c>
      <c r="B76" s="213" t="s">
        <v>152</v>
      </c>
      <c r="C76" s="214" t="s">
        <v>153</v>
      </c>
      <c r="D76" s="213" t="s">
        <v>154</v>
      </c>
      <c r="E76" s="215" t="s">
        <v>28</v>
      </c>
      <c r="F76" s="215">
        <v>1</v>
      </c>
      <c r="G76" s="216">
        <v>6050</v>
      </c>
      <c r="H76" s="217">
        <f t="shared" si="5"/>
        <v>6050</v>
      </c>
      <c r="I76" s="219" t="s">
        <v>155</v>
      </c>
    </row>
    <row r="77" ht="24" spans="1:9">
      <c r="A77" s="212">
        <v>7</v>
      </c>
      <c r="B77" s="213" t="s">
        <v>156</v>
      </c>
      <c r="C77" s="214" t="s">
        <v>157</v>
      </c>
      <c r="D77" s="213" t="s">
        <v>158</v>
      </c>
      <c r="E77" s="215" t="s">
        <v>40</v>
      </c>
      <c r="F77" s="215">
        <v>1</v>
      </c>
      <c r="G77" s="216">
        <v>3630</v>
      </c>
      <c r="H77" s="217">
        <f t="shared" si="5"/>
        <v>3630</v>
      </c>
      <c r="I77" s="219" t="s">
        <v>159</v>
      </c>
    </row>
    <row r="78" ht="24" spans="1:9">
      <c r="A78" s="212">
        <v>8</v>
      </c>
      <c r="B78" s="213" t="s">
        <v>160</v>
      </c>
      <c r="C78" s="214" t="s">
        <v>161</v>
      </c>
      <c r="D78" s="213" t="s">
        <v>162</v>
      </c>
      <c r="E78" s="215" t="s">
        <v>40</v>
      </c>
      <c r="F78" s="215">
        <v>1</v>
      </c>
      <c r="G78" s="216">
        <v>495</v>
      </c>
      <c r="H78" s="217">
        <f t="shared" si="5"/>
        <v>495</v>
      </c>
      <c r="I78" s="219" t="s">
        <v>163</v>
      </c>
    </row>
    <row r="79" spans="1:9">
      <c r="A79" s="212">
        <v>9</v>
      </c>
      <c r="B79" s="213" t="s">
        <v>164</v>
      </c>
      <c r="C79" s="214" t="s">
        <v>165</v>
      </c>
      <c r="D79" s="213" t="s">
        <v>166</v>
      </c>
      <c r="E79" s="215" t="s">
        <v>167</v>
      </c>
      <c r="F79" s="215">
        <v>1</v>
      </c>
      <c r="G79" s="216">
        <v>935</v>
      </c>
      <c r="H79" s="217">
        <f t="shared" si="5"/>
        <v>935</v>
      </c>
      <c r="I79" s="219" t="s">
        <v>168</v>
      </c>
    </row>
    <row r="80" s="197" customFormat="1" ht="24.95" customHeight="1" spans="1:9">
      <c r="A80" s="208" t="s">
        <v>80</v>
      </c>
      <c r="B80" s="209" t="s">
        <v>169</v>
      </c>
      <c r="C80" s="209"/>
      <c r="D80" s="209"/>
      <c r="E80" s="210"/>
      <c r="F80" s="210"/>
      <c r="G80" s="211"/>
      <c r="H80" s="211"/>
      <c r="I80" s="210"/>
    </row>
    <row r="81" ht="120" spans="1:9">
      <c r="A81" s="212">
        <v>1</v>
      </c>
      <c r="B81" s="213" t="s">
        <v>170</v>
      </c>
      <c r="C81" s="214" t="s">
        <v>171</v>
      </c>
      <c r="D81" s="213" t="s">
        <v>172</v>
      </c>
      <c r="E81" s="220" t="s">
        <v>150</v>
      </c>
      <c r="F81" s="215">
        <v>18</v>
      </c>
      <c r="G81" s="216">
        <v>1221</v>
      </c>
      <c r="H81" s="217">
        <f>F81*G81</f>
        <v>21978</v>
      </c>
      <c r="I81" s="219" t="s">
        <v>144</v>
      </c>
    </row>
    <row r="82" ht="120" spans="1:9">
      <c r="A82" s="212">
        <v>2</v>
      </c>
      <c r="B82" s="213" t="s">
        <v>170</v>
      </c>
      <c r="C82" s="214" t="s">
        <v>173</v>
      </c>
      <c r="D82" s="213" t="s">
        <v>174</v>
      </c>
      <c r="E82" s="220" t="s">
        <v>28</v>
      </c>
      <c r="F82" s="215">
        <v>4</v>
      </c>
      <c r="G82" s="216">
        <v>2244</v>
      </c>
      <c r="H82" s="217">
        <f t="shared" ref="H82:H88" si="6">F82*G82</f>
        <v>8976</v>
      </c>
      <c r="I82" s="219" t="s">
        <v>144</v>
      </c>
    </row>
    <row r="83" ht="108" spans="1:9">
      <c r="A83" s="212">
        <v>3</v>
      </c>
      <c r="B83" s="213" t="s">
        <v>175</v>
      </c>
      <c r="C83" s="214" t="s">
        <v>176</v>
      </c>
      <c r="D83" s="213" t="s">
        <v>177</v>
      </c>
      <c r="E83" s="220" t="s">
        <v>28</v>
      </c>
      <c r="F83" s="215">
        <v>4</v>
      </c>
      <c r="G83" s="216">
        <v>6413</v>
      </c>
      <c r="H83" s="217">
        <f t="shared" si="6"/>
        <v>25652</v>
      </c>
      <c r="I83" s="219" t="s">
        <v>144</v>
      </c>
    </row>
    <row r="84" ht="96" spans="1:9">
      <c r="A84" s="212">
        <v>4</v>
      </c>
      <c r="B84" s="213" t="s">
        <v>178</v>
      </c>
      <c r="C84" s="214" t="s">
        <v>179</v>
      </c>
      <c r="D84" s="213" t="s">
        <v>180</v>
      </c>
      <c r="E84" s="220" t="s">
        <v>28</v>
      </c>
      <c r="F84" s="215">
        <v>5</v>
      </c>
      <c r="G84" s="216">
        <v>4147</v>
      </c>
      <c r="H84" s="217">
        <f t="shared" si="6"/>
        <v>20735</v>
      </c>
      <c r="I84" s="219" t="s">
        <v>144</v>
      </c>
    </row>
    <row r="85" ht="96" spans="1:9">
      <c r="A85" s="212">
        <v>5</v>
      </c>
      <c r="B85" s="213" t="s">
        <v>178</v>
      </c>
      <c r="C85" s="214" t="s">
        <v>181</v>
      </c>
      <c r="D85" s="213" t="s">
        <v>182</v>
      </c>
      <c r="E85" s="220" t="s">
        <v>28</v>
      </c>
      <c r="F85" s="215">
        <v>1</v>
      </c>
      <c r="G85" s="216">
        <v>9625</v>
      </c>
      <c r="H85" s="217">
        <f t="shared" si="6"/>
        <v>9625</v>
      </c>
      <c r="I85" s="219" t="s">
        <v>144</v>
      </c>
    </row>
    <row r="86" ht="132" spans="1:9">
      <c r="A86" s="212">
        <v>6</v>
      </c>
      <c r="B86" s="213" t="s">
        <v>183</v>
      </c>
      <c r="C86" s="214" t="s">
        <v>184</v>
      </c>
      <c r="D86" s="213" t="s">
        <v>185</v>
      </c>
      <c r="E86" s="220" t="s">
        <v>28</v>
      </c>
      <c r="F86" s="215">
        <v>1</v>
      </c>
      <c r="G86" s="216">
        <v>10685.4</v>
      </c>
      <c r="H86" s="217">
        <f t="shared" si="6"/>
        <v>10685.4</v>
      </c>
      <c r="I86" s="219" t="s">
        <v>144</v>
      </c>
    </row>
    <row r="87" ht="120" spans="1:9">
      <c r="A87" s="212">
        <v>7</v>
      </c>
      <c r="B87" s="213" t="s">
        <v>141</v>
      </c>
      <c r="C87" s="214" t="s">
        <v>142</v>
      </c>
      <c r="D87" s="213" t="s">
        <v>143</v>
      </c>
      <c r="E87" s="220" t="s">
        <v>28</v>
      </c>
      <c r="F87" s="215">
        <v>1</v>
      </c>
      <c r="G87" s="216">
        <v>1188</v>
      </c>
      <c r="H87" s="217">
        <f t="shared" si="6"/>
        <v>1188</v>
      </c>
      <c r="I87" s="219" t="s">
        <v>144</v>
      </c>
    </row>
    <row r="88" spans="1:9">
      <c r="A88" s="212">
        <v>8</v>
      </c>
      <c r="B88" s="213" t="s">
        <v>145</v>
      </c>
      <c r="C88" s="214" t="s">
        <v>186</v>
      </c>
      <c r="D88" s="213" t="s">
        <v>187</v>
      </c>
      <c r="E88" s="220" t="s">
        <v>28</v>
      </c>
      <c r="F88" s="215">
        <v>1</v>
      </c>
      <c r="G88" s="216">
        <v>1980</v>
      </c>
      <c r="H88" s="217">
        <f t="shared" si="6"/>
        <v>1980</v>
      </c>
      <c r="I88" s="219" t="s">
        <v>121</v>
      </c>
    </row>
    <row r="89" s="197" customFormat="1" ht="24.95" customHeight="1" spans="1:9">
      <c r="A89" s="208" t="s">
        <v>88</v>
      </c>
      <c r="B89" s="209" t="s">
        <v>188</v>
      </c>
      <c r="C89" s="209"/>
      <c r="D89" s="209"/>
      <c r="E89" s="210"/>
      <c r="F89" s="210"/>
      <c r="G89" s="211"/>
      <c r="H89" s="211"/>
      <c r="I89" s="210"/>
    </row>
    <row r="90" ht="120" spans="1:9">
      <c r="A90" s="212">
        <v>1</v>
      </c>
      <c r="B90" s="213" t="s">
        <v>170</v>
      </c>
      <c r="C90" s="214" t="s">
        <v>171</v>
      </c>
      <c r="D90" s="213" t="s">
        <v>172</v>
      </c>
      <c r="E90" s="220" t="s">
        <v>150</v>
      </c>
      <c r="F90" s="215">
        <v>16</v>
      </c>
      <c r="G90" s="216">
        <v>1221</v>
      </c>
      <c r="H90" s="217">
        <f>F90*G90</f>
        <v>19536</v>
      </c>
      <c r="I90" s="219" t="s">
        <v>144</v>
      </c>
    </row>
    <row r="91" ht="120" spans="1:9">
      <c r="A91" s="212">
        <v>2</v>
      </c>
      <c r="B91" s="213" t="s">
        <v>170</v>
      </c>
      <c r="C91" s="214" t="s">
        <v>173</v>
      </c>
      <c r="D91" s="213" t="s">
        <v>174</v>
      </c>
      <c r="E91" s="220" t="s">
        <v>28</v>
      </c>
      <c r="F91" s="215">
        <v>4</v>
      </c>
      <c r="G91" s="216">
        <v>2244</v>
      </c>
      <c r="H91" s="217">
        <f>F91*G91</f>
        <v>8976</v>
      </c>
      <c r="I91" s="219" t="s">
        <v>144</v>
      </c>
    </row>
    <row r="92" ht="108" spans="1:9">
      <c r="A92" s="212">
        <v>3</v>
      </c>
      <c r="B92" s="213" t="s">
        <v>175</v>
      </c>
      <c r="C92" s="214" t="s">
        <v>189</v>
      </c>
      <c r="D92" s="213" t="s">
        <v>190</v>
      </c>
      <c r="E92" s="220" t="s">
        <v>28</v>
      </c>
      <c r="F92" s="215">
        <v>6</v>
      </c>
      <c r="G92" s="216">
        <v>2792.9</v>
      </c>
      <c r="H92" s="217">
        <f>F92*G92</f>
        <v>16757.4</v>
      </c>
      <c r="I92" s="219" t="s">
        <v>144</v>
      </c>
    </row>
    <row r="93" ht="96" spans="1:9">
      <c r="A93" s="212">
        <v>4</v>
      </c>
      <c r="B93" s="213" t="s">
        <v>178</v>
      </c>
      <c r="C93" s="214" t="s">
        <v>179</v>
      </c>
      <c r="D93" s="213" t="s">
        <v>182</v>
      </c>
      <c r="E93" s="220" t="s">
        <v>28</v>
      </c>
      <c r="F93" s="215">
        <v>5</v>
      </c>
      <c r="G93" s="216">
        <v>4147</v>
      </c>
      <c r="H93" s="217">
        <f t="shared" ref="H93:H102" si="7">F93*G93</f>
        <v>20735</v>
      </c>
      <c r="I93" s="219" t="s">
        <v>144</v>
      </c>
    </row>
    <row r="94" ht="96" spans="1:9">
      <c r="A94" s="212">
        <v>5</v>
      </c>
      <c r="B94" s="213" t="s">
        <v>178</v>
      </c>
      <c r="C94" s="214" t="s">
        <v>191</v>
      </c>
      <c r="D94" s="213" t="s">
        <v>192</v>
      </c>
      <c r="E94" s="220" t="s">
        <v>28</v>
      </c>
      <c r="F94" s="215">
        <v>2</v>
      </c>
      <c r="G94" s="216">
        <v>5373.5</v>
      </c>
      <c r="H94" s="217">
        <f t="shared" si="7"/>
        <v>10747</v>
      </c>
      <c r="I94" s="219" t="s">
        <v>144</v>
      </c>
    </row>
    <row r="95" ht="132" spans="1:9">
      <c r="A95" s="212">
        <v>6</v>
      </c>
      <c r="B95" s="213" t="s">
        <v>183</v>
      </c>
      <c r="C95" s="214" t="s">
        <v>184</v>
      </c>
      <c r="D95" s="213" t="s">
        <v>185</v>
      </c>
      <c r="E95" s="220" t="s">
        <v>28</v>
      </c>
      <c r="F95" s="215">
        <v>1</v>
      </c>
      <c r="G95" s="216">
        <v>10685.4</v>
      </c>
      <c r="H95" s="217">
        <f t="shared" si="7"/>
        <v>10685.4</v>
      </c>
      <c r="I95" s="219" t="s">
        <v>144</v>
      </c>
    </row>
    <row r="96" ht="120" spans="1:9">
      <c r="A96" s="212">
        <v>7</v>
      </c>
      <c r="B96" s="213" t="s">
        <v>141</v>
      </c>
      <c r="C96" s="214" t="s">
        <v>142</v>
      </c>
      <c r="D96" s="213" t="s">
        <v>143</v>
      </c>
      <c r="E96" s="220" t="s">
        <v>28</v>
      </c>
      <c r="F96" s="215">
        <v>1</v>
      </c>
      <c r="G96" s="216">
        <v>1188</v>
      </c>
      <c r="H96" s="217">
        <f t="shared" si="7"/>
        <v>1188</v>
      </c>
      <c r="I96" s="219" t="s">
        <v>144</v>
      </c>
    </row>
    <row r="97" s="197" customFormat="1" ht="24.95" customHeight="1" spans="1:9">
      <c r="A97" s="208" t="s">
        <v>100</v>
      </c>
      <c r="B97" s="209" t="s">
        <v>193</v>
      </c>
      <c r="C97" s="209"/>
      <c r="D97" s="209"/>
      <c r="E97" s="210"/>
      <c r="F97" s="210"/>
      <c r="G97" s="211"/>
      <c r="H97" s="211"/>
      <c r="I97" s="210"/>
    </row>
    <row r="98" ht="120" spans="1:9">
      <c r="A98" s="212">
        <v>1</v>
      </c>
      <c r="B98" s="213" t="s">
        <v>170</v>
      </c>
      <c r="C98" s="214" t="s">
        <v>171</v>
      </c>
      <c r="D98" s="213" t="s">
        <v>172</v>
      </c>
      <c r="E98" s="220" t="s">
        <v>150</v>
      </c>
      <c r="F98" s="215">
        <v>11</v>
      </c>
      <c r="G98" s="216">
        <v>1221</v>
      </c>
      <c r="H98" s="217">
        <f t="shared" si="7"/>
        <v>13431</v>
      </c>
      <c r="I98" s="219" t="s">
        <v>144</v>
      </c>
    </row>
    <row r="99" ht="96" spans="1:9">
      <c r="A99" s="212">
        <v>2</v>
      </c>
      <c r="B99" s="213" t="s">
        <v>178</v>
      </c>
      <c r="C99" s="214" t="s">
        <v>179</v>
      </c>
      <c r="D99" s="213" t="s">
        <v>182</v>
      </c>
      <c r="E99" s="220" t="s">
        <v>28</v>
      </c>
      <c r="F99" s="215">
        <v>3</v>
      </c>
      <c r="G99" s="216">
        <v>4147</v>
      </c>
      <c r="H99" s="217">
        <f t="shared" si="7"/>
        <v>12441</v>
      </c>
      <c r="I99" s="219" t="s">
        <v>144</v>
      </c>
    </row>
    <row r="100" ht="132" spans="1:9">
      <c r="A100" s="212">
        <v>3</v>
      </c>
      <c r="B100" s="213" t="s">
        <v>183</v>
      </c>
      <c r="C100" s="214" t="s">
        <v>184</v>
      </c>
      <c r="D100" s="213" t="s">
        <v>185</v>
      </c>
      <c r="E100" s="220" t="s">
        <v>28</v>
      </c>
      <c r="F100" s="215">
        <v>1</v>
      </c>
      <c r="G100" s="216">
        <v>10685.4</v>
      </c>
      <c r="H100" s="217">
        <f t="shared" si="7"/>
        <v>10685.4</v>
      </c>
      <c r="I100" s="219" t="s">
        <v>144</v>
      </c>
    </row>
    <row r="101" ht="120" spans="1:9">
      <c r="A101" s="212">
        <v>4</v>
      </c>
      <c r="B101" s="213" t="s">
        <v>141</v>
      </c>
      <c r="C101" s="214" t="s">
        <v>142</v>
      </c>
      <c r="D101" s="213" t="s">
        <v>143</v>
      </c>
      <c r="E101" s="220" t="s">
        <v>28</v>
      </c>
      <c r="F101" s="215">
        <v>1</v>
      </c>
      <c r="G101" s="216">
        <v>1188</v>
      </c>
      <c r="H101" s="217">
        <f t="shared" si="7"/>
        <v>1188</v>
      </c>
      <c r="I101" s="219" t="s">
        <v>144</v>
      </c>
    </row>
    <row r="102" spans="1:9">
      <c r="A102" s="212">
        <v>5</v>
      </c>
      <c r="B102" s="213" t="s">
        <v>145</v>
      </c>
      <c r="C102" s="214" t="s">
        <v>186</v>
      </c>
      <c r="D102" s="213" t="s">
        <v>187</v>
      </c>
      <c r="E102" s="220" t="s">
        <v>28</v>
      </c>
      <c r="F102" s="215">
        <v>1</v>
      </c>
      <c r="G102" s="216">
        <v>1980</v>
      </c>
      <c r="H102" s="217">
        <f t="shared" si="7"/>
        <v>1980</v>
      </c>
      <c r="I102" s="219" t="s">
        <v>121</v>
      </c>
    </row>
    <row r="103" s="197" customFormat="1" ht="24.95" customHeight="1" spans="1:9">
      <c r="A103" s="208" t="s">
        <v>104</v>
      </c>
      <c r="B103" s="209" t="s">
        <v>194</v>
      </c>
      <c r="C103" s="209"/>
      <c r="D103" s="209"/>
      <c r="E103" s="210"/>
      <c r="F103" s="210"/>
      <c r="G103" s="211"/>
      <c r="H103" s="211"/>
      <c r="I103" s="210"/>
    </row>
    <row r="104" ht="120" spans="1:9">
      <c r="A104" s="212">
        <v>1</v>
      </c>
      <c r="B104" s="213" t="s">
        <v>195</v>
      </c>
      <c r="C104" s="214" t="s">
        <v>196</v>
      </c>
      <c r="D104" s="213" t="s">
        <v>197</v>
      </c>
      <c r="E104" s="220" t="s">
        <v>49</v>
      </c>
      <c r="F104" s="215">
        <v>600</v>
      </c>
      <c r="G104" s="216">
        <v>14.3</v>
      </c>
      <c r="H104" s="217">
        <f t="shared" ref="H104:H109" si="8">F104*G104</f>
        <v>8580</v>
      </c>
      <c r="I104" s="219" t="s">
        <v>198</v>
      </c>
    </row>
    <row r="105" spans="1:9">
      <c r="A105" s="212">
        <v>2</v>
      </c>
      <c r="B105" s="213" t="s">
        <v>195</v>
      </c>
      <c r="C105" s="214" t="s">
        <v>199</v>
      </c>
      <c r="D105" s="213" t="s">
        <v>200</v>
      </c>
      <c r="E105" s="220" t="s">
        <v>49</v>
      </c>
      <c r="F105" s="215">
        <v>200</v>
      </c>
      <c r="G105" s="216">
        <v>19.8</v>
      </c>
      <c r="H105" s="217">
        <f t="shared" si="8"/>
        <v>3960</v>
      </c>
      <c r="I105" s="219" t="s">
        <v>198</v>
      </c>
    </row>
    <row r="106" spans="1:9">
      <c r="A106" s="212">
        <v>3</v>
      </c>
      <c r="B106" s="213" t="s">
        <v>201</v>
      </c>
      <c r="C106" s="214" t="s">
        <v>202</v>
      </c>
      <c r="D106" s="213" t="s">
        <v>203</v>
      </c>
      <c r="E106" s="220" t="s">
        <v>49</v>
      </c>
      <c r="F106" s="215">
        <v>200</v>
      </c>
      <c r="G106" s="216">
        <v>7.7</v>
      </c>
      <c r="H106" s="217">
        <f t="shared" si="8"/>
        <v>1540</v>
      </c>
      <c r="I106" s="219" t="s">
        <v>198</v>
      </c>
    </row>
    <row r="107" ht="24" spans="1:9">
      <c r="A107" s="212">
        <v>4</v>
      </c>
      <c r="B107" s="213" t="s">
        <v>204</v>
      </c>
      <c r="C107" s="214" t="s">
        <v>205</v>
      </c>
      <c r="D107" s="213" t="s">
        <v>206</v>
      </c>
      <c r="E107" s="220" t="s">
        <v>66</v>
      </c>
      <c r="F107" s="215">
        <v>100</v>
      </c>
      <c r="G107" s="216">
        <v>44</v>
      </c>
      <c r="H107" s="217">
        <f t="shared" si="8"/>
        <v>4400</v>
      </c>
      <c r="I107" s="219" t="s">
        <v>207</v>
      </c>
    </row>
    <row r="108" ht="24" spans="1:9">
      <c r="A108" s="212">
        <v>5</v>
      </c>
      <c r="B108" s="213" t="s">
        <v>204</v>
      </c>
      <c r="C108" s="214" t="s">
        <v>208</v>
      </c>
      <c r="D108" s="213" t="s">
        <v>209</v>
      </c>
      <c r="E108" s="220" t="s">
        <v>210</v>
      </c>
      <c r="F108" s="215">
        <v>100</v>
      </c>
      <c r="G108" s="216">
        <v>27.5</v>
      </c>
      <c r="H108" s="217">
        <f t="shared" si="8"/>
        <v>2750</v>
      </c>
      <c r="I108" s="219" t="s">
        <v>207</v>
      </c>
    </row>
    <row r="109" ht="24" spans="1:9">
      <c r="A109" s="212">
        <v>6</v>
      </c>
      <c r="B109" s="213" t="s">
        <v>211</v>
      </c>
      <c r="C109" s="214" t="s">
        <v>212</v>
      </c>
      <c r="D109" s="213" t="s">
        <v>213</v>
      </c>
      <c r="E109" s="220" t="s">
        <v>40</v>
      </c>
      <c r="F109" s="215">
        <v>60</v>
      </c>
      <c r="G109" s="216">
        <v>88</v>
      </c>
      <c r="H109" s="217">
        <f t="shared" si="8"/>
        <v>5280</v>
      </c>
      <c r="I109" s="219" t="s">
        <v>78</v>
      </c>
    </row>
    <row r="110" s="197" customFormat="1" ht="24.95" customHeight="1" spans="1:9">
      <c r="A110" s="208" t="s">
        <v>214</v>
      </c>
      <c r="B110" s="209" t="s">
        <v>215</v>
      </c>
      <c r="C110" s="209"/>
      <c r="D110" s="209"/>
      <c r="E110" s="209" t="s">
        <v>216</v>
      </c>
      <c r="F110" s="210"/>
      <c r="G110" s="211"/>
      <c r="H110" s="211">
        <f>SUM(H5:H109)</f>
        <v>2189710.6</v>
      </c>
      <c r="I110" s="210"/>
    </row>
    <row r="111" s="197" customFormat="1" ht="24.95" customHeight="1" spans="1:9">
      <c r="A111" s="208" t="s">
        <v>217</v>
      </c>
      <c r="B111" s="209" t="s">
        <v>218</v>
      </c>
      <c r="C111" s="209"/>
      <c r="D111" s="209"/>
      <c r="E111" s="209" t="s">
        <v>219</v>
      </c>
      <c r="F111" s="210"/>
      <c r="G111" s="221">
        <v>0.13</v>
      </c>
      <c r="H111" s="211">
        <f>H110*G111</f>
        <v>284662.378</v>
      </c>
      <c r="I111" s="210"/>
    </row>
    <row r="112" s="197" customFormat="1" ht="24.95" customHeight="1" spans="1:9">
      <c r="A112" s="208" t="s">
        <v>220</v>
      </c>
      <c r="B112" s="209" t="s">
        <v>221</v>
      </c>
      <c r="C112" s="209"/>
      <c r="D112" s="209"/>
      <c r="E112" s="209" t="s">
        <v>216</v>
      </c>
      <c r="F112" s="210"/>
      <c r="G112" s="211"/>
      <c r="H112" s="211">
        <f>H110+H111</f>
        <v>2474372.978</v>
      </c>
      <c r="I112" s="210"/>
    </row>
    <row r="113" s="197" customFormat="1" ht="24.95" customHeight="1" spans="1:9">
      <c r="A113" s="233" t="s">
        <v>222</v>
      </c>
      <c r="B113" s="234"/>
      <c r="C113" s="234"/>
      <c r="D113" s="234"/>
      <c r="E113" s="234"/>
      <c r="F113" s="234"/>
      <c r="G113" s="235"/>
      <c r="H113" s="235"/>
      <c r="I113" s="236"/>
    </row>
  </sheetData>
  <protectedRanges>
    <protectedRange sqref="I65" name="报价单_1_2_1"/>
  </protectedRanges>
  <mergeCells count="17">
    <mergeCell ref="A1:I1"/>
    <mergeCell ref="B3:D3"/>
    <mergeCell ref="B4:D4"/>
    <mergeCell ref="B18:D18"/>
    <mergeCell ref="B27:D27"/>
    <mergeCell ref="B45:D45"/>
    <mergeCell ref="B61:D61"/>
    <mergeCell ref="B69:D69"/>
    <mergeCell ref="B70:D70"/>
    <mergeCell ref="B80:D80"/>
    <mergeCell ref="B89:D89"/>
    <mergeCell ref="B97:D97"/>
    <mergeCell ref="B103:D103"/>
    <mergeCell ref="B110:D110"/>
    <mergeCell ref="B111:D111"/>
    <mergeCell ref="B112:D112"/>
    <mergeCell ref="A113:I113"/>
  </mergeCells>
  <dataValidations count="1">
    <dataValidation type="list" showInputMessage="1" prompt="选单" sqref="E5 E6 E7 E8 E9 E10 E11 E12 E13 E17 E21 E22 E23 E24 E25 E26 E30 E31 E32 E33 E34 E35 E36 E37 E38 E39 E43 E44 E48 E49 E50 E51 E52 E53 E54 E55 E56 E60 E65 E66 E67 E68 E69 E14:E16 E19:E20 E28:E29 E40:E42 E46:E47 E57:E59 E62:E64">
      <formula1>"台,组,秒,式,套,个,件,支,米,平米,　"</formula1>
    </dataValidation>
  </dataValidations>
  <printOptions horizontalCentered="1"/>
  <pageMargins left="0" right="0" top="0.786805555555556"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6"/>
  <sheetViews>
    <sheetView tabSelected="1" zoomScale="115" zoomScaleNormal="115" topLeftCell="A101" workbookViewId="0">
      <selection activeCell="L110" sqref="L110"/>
    </sheetView>
  </sheetViews>
  <sheetFormatPr defaultColWidth="9" defaultRowHeight="12"/>
  <cols>
    <col min="1" max="1" width="6.625" style="198" customWidth="1"/>
    <col min="2" max="3" width="15.625" style="199" customWidth="1"/>
    <col min="4" max="4" width="35.625" style="199" customWidth="1"/>
    <col min="5" max="6" width="6.625" style="200" customWidth="1"/>
    <col min="7" max="7" width="10.625" style="201" customWidth="1"/>
    <col min="8" max="8" width="15.625" style="201" customWidth="1"/>
    <col min="9" max="9" width="15.625" style="200" customWidth="1"/>
    <col min="10" max="16384" width="9" style="200"/>
  </cols>
  <sheetData>
    <row r="1" s="195" customFormat="1" ht="60" customHeight="1" spans="1:9">
      <c r="A1" s="202" t="s">
        <v>11</v>
      </c>
      <c r="B1" s="203"/>
      <c r="C1" s="203"/>
      <c r="D1" s="203"/>
      <c r="E1" s="202"/>
      <c r="F1" s="202"/>
      <c r="G1" s="204"/>
      <c r="H1" s="204"/>
      <c r="I1" s="202"/>
    </row>
    <row r="2" s="196" customFormat="1" ht="39.95" customHeight="1" spans="1:9">
      <c r="A2" s="205" t="s">
        <v>12</v>
      </c>
      <c r="B2" s="206" t="s">
        <v>13</v>
      </c>
      <c r="C2" s="206" t="s">
        <v>14</v>
      </c>
      <c r="D2" s="206" t="s">
        <v>15</v>
      </c>
      <c r="E2" s="206" t="s">
        <v>16</v>
      </c>
      <c r="F2" s="206" t="s">
        <v>17</v>
      </c>
      <c r="G2" s="207" t="s">
        <v>18</v>
      </c>
      <c r="H2" s="207" t="s">
        <v>19</v>
      </c>
      <c r="I2" s="218" t="s">
        <v>223</v>
      </c>
    </row>
    <row r="3" s="197" customFormat="1" ht="24.95" customHeight="1" spans="1:9">
      <c r="A3" s="208" t="s">
        <v>21</v>
      </c>
      <c r="B3" s="209" t="s">
        <v>22</v>
      </c>
      <c r="C3" s="209"/>
      <c r="D3" s="209"/>
      <c r="E3" s="210"/>
      <c r="F3" s="210"/>
      <c r="G3" s="211"/>
      <c r="H3" s="211"/>
      <c r="I3" s="210"/>
    </row>
    <row r="4" s="197" customFormat="1" ht="24.95" customHeight="1" spans="1:9">
      <c r="A4" s="208" t="s">
        <v>23</v>
      </c>
      <c r="B4" s="209" t="s">
        <v>24</v>
      </c>
      <c r="C4" s="209"/>
      <c r="D4" s="209"/>
      <c r="E4" s="210"/>
      <c r="F4" s="210"/>
      <c r="G4" s="211"/>
      <c r="H4" s="211"/>
      <c r="I4" s="210"/>
    </row>
    <row r="5" ht="409.5" spans="1:9">
      <c r="A5" s="212">
        <v>1</v>
      </c>
      <c r="B5" s="213" t="s">
        <v>25</v>
      </c>
      <c r="C5" s="214" t="s">
        <v>26</v>
      </c>
      <c r="D5" s="213" t="s">
        <v>27</v>
      </c>
      <c r="E5" s="215" t="s">
        <v>28</v>
      </c>
      <c r="F5" s="215">
        <v>2</v>
      </c>
      <c r="G5" s="216"/>
      <c r="H5" s="217">
        <f t="shared" ref="H5:H17" si="0">F5*G5</f>
        <v>0</v>
      </c>
      <c r="I5" s="219"/>
    </row>
    <row r="6" spans="1:9">
      <c r="A6" s="212">
        <v>2</v>
      </c>
      <c r="B6" s="213" t="s">
        <v>30</v>
      </c>
      <c r="C6" s="214" t="s">
        <v>31</v>
      </c>
      <c r="D6" s="213" t="s">
        <v>31</v>
      </c>
      <c r="E6" s="215" t="s">
        <v>32</v>
      </c>
      <c r="F6" s="215">
        <v>2</v>
      </c>
      <c r="G6" s="216"/>
      <c r="H6" s="217">
        <f t="shared" si="0"/>
        <v>0</v>
      </c>
      <c r="I6" s="219"/>
    </row>
    <row r="7" ht="24" spans="1:9">
      <c r="A7" s="212">
        <v>3</v>
      </c>
      <c r="B7" s="213" t="s">
        <v>33</v>
      </c>
      <c r="C7" s="214" t="s">
        <v>34</v>
      </c>
      <c r="D7" s="213" t="s">
        <v>35</v>
      </c>
      <c r="E7" s="215" t="s">
        <v>28</v>
      </c>
      <c r="F7" s="215">
        <v>1</v>
      </c>
      <c r="G7" s="216"/>
      <c r="H7" s="217">
        <f t="shared" si="0"/>
        <v>0</v>
      </c>
      <c r="I7" s="219"/>
    </row>
    <row r="8" ht="409.5" spans="1:9">
      <c r="A8" s="212">
        <v>4</v>
      </c>
      <c r="B8" s="213" t="s">
        <v>37</v>
      </c>
      <c r="C8" s="214" t="s">
        <v>38</v>
      </c>
      <c r="D8" s="213" t="s">
        <v>39</v>
      </c>
      <c r="E8" s="215" t="s">
        <v>40</v>
      </c>
      <c r="F8" s="215">
        <v>2</v>
      </c>
      <c r="G8" s="216"/>
      <c r="H8" s="217">
        <f t="shared" si="0"/>
        <v>0</v>
      </c>
      <c r="I8" s="219"/>
    </row>
    <row r="9" spans="1:9">
      <c r="A9" s="212">
        <v>5</v>
      </c>
      <c r="B9" s="213" t="s">
        <v>42</v>
      </c>
      <c r="C9" s="214" t="s">
        <v>43</v>
      </c>
      <c r="D9" s="213" t="s">
        <v>44</v>
      </c>
      <c r="E9" s="215" t="s">
        <v>28</v>
      </c>
      <c r="F9" s="215">
        <v>2</v>
      </c>
      <c r="G9" s="216"/>
      <c r="H9" s="217">
        <f t="shared" si="0"/>
        <v>0</v>
      </c>
      <c r="I9" s="219"/>
    </row>
    <row r="10" spans="1:9">
      <c r="A10" s="212">
        <v>6</v>
      </c>
      <c r="B10" s="213" t="s">
        <v>46</v>
      </c>
      <c r="C10" s="214" t="s">
        <v>47</v>
      </c>
      <c r="D10" s="213" t="s">
        <v>48</v>
      </c>
      <c r="E10" s="215" t="s">
        <v>49</v>
      </c>
      <c r="F10" s="215">
        <v>400</v>
      </c>
      <c r="G10" s="216"/>
      <c r="H10" s="217">
        <f t="shared" si="0"/>
        <v>0</v>
      </c>
      <c r="I10" s="219"/>
    </row>
    <row r="11" spans="1:9">
      <c r="A11" s="212">
        <v>7</v>
      </c>
      <c r="B11" s="213" t="s">
        <v>51</v>
      </c>
      <c r="C11" s="214" t="s">
        <v>52</v>
      </c>
      <c r="D11" s="213" t="s">
        <v>53</v>
      </c>
      <c r="E11" s="215" t="s">
        <v>49</v>
      </c>
      <c r="F11" s="215">
        <v>200</v>
      </c>
      <c r="G11" s="216"/>
      <c r="H11" s="217">
        <f t="shared" si="0"/>
        <v>0</v>
      </c>
      <c r="I11" s="219"/>
    </row>
    <row r="12" spans="1:9">
      <c r="A12" s="212">
        <v>8</v>
      </c>
      <c r="B12" s="213" t="s">
        <v>55</v>
      </c>
      <c r="C12" s="214" t="s">
        <v>56</v>
      </c>
      <c r="D12" s="213" t="s">
        <v>57</v>
      </c>
      <c r="E12" s="215" t="s">
        <v>40</v>
      </c>
      <c r="F12" s="215">
        <v>2</v>
      </c>
      <c r="G12" s="216"/>
      <c r="H12" s="217">
        <f t="shared" si="0"/>
        <v>0</v>
      </c>
      <c r="I12" s="219"/>
    </row>
    <row r="13" spans="1:9">
      <c r="A13" s="212">
        <v>9</v>
      </c>
      <c r="B13" s="213" t="s">
        <v>59</v>
      </c>
      <c r="C13" s="214" t="s">
        <v>60</v>
      </c>
      <c r="D13" s="213" t="s">
        <v>61</v>
      </c>
      <c r="E13" s="215" t="s">
        <v>40</v>
      </c>
      <c r="F13" s="215">
        <v>1</v>
      </c>
      <c r="G13" s="216"/>
      <c r="H13" s="217">
        <f t="shared" si="0"/>
        <v>0</v>
      </c>
      <c r="I13" s="219"/>
    </row>
    <row r="14" spans="1:9">
      <c r="A14" s="212">
        <v>10</v>
      </c>
      <c r="B14" s="213" t="s">
        <v>63</v>
      </c>
      <c r="C14" s="214" t="s">
        <v>64</v>
      </c>
      <c r="D14" s="213" t="s">
        <v>65</v>
      </c>
      <c r="E14" s="215" t="s">
        <v>66</v>
      </c>
      <c r="F14" s="215">
        <v>8</v>
      </c>
      <c r="G14" s="216"/>
      <c r="H14" s="217">
        <f t="shared" si="0"/>
        <v>0</v>
      </c>
      <c r="I14" s="219"/>
    </row>
    <row r="15" ht="72" spans="1:9">
      <c r="A15" s="212">
        <v>11</v>
      </c>
      <c r="B15" s="213" t="s">
        <v>68</v>
      </c>
      <c r="C15" s="214" t="s">
        <v>69</v>
      </c>
      <c r="D15" s="213" t="s">
        <v>70</v>
      </c>
      <c r="E15" s="215" t="s">
        <v>49</v>
      </c>
      <c r="F15" s="215">
        <v>850</v>
      </c>
      <c r="G15" s="216"/>
      <c r="H15" s="217">
        <f t="shared" si="0"/>
        <v>0</v>
      </c>
      <c r="I15" s="219"/>
    </row>
    <row r="16" spans="1:9">
      <c r="A16" s="212">
        <v>12</v>
      </c>
      <c r="B16" s="213" t="s">
        <v>72</v>
      </c>
      <c r="C16" s="214" t="s">
        <v>73</v>
      </c>
      <c r="D16" s="213" t="s">
        <v>74</v>
      </c>
      <c r="E16" s="215" t="s">
        <v>75</v>
      </c>
      <c r="F16" s="215">
        <v>1</v>
      </c>
      <c r="G16" s="216"/>
      <c r="H16" s="217">
        <f t="shared" si="0"/>
        <v>0</v>
      </c>
      <c r="I16" s="219"/>
    </row>
    <row r="17" spans="1:9">
      <c r="A17" s="212">
        <v>13</v>
      </c>
      <c r="B17" s="213" t="s">
        <v>77</v>
      </c>
      <c r="C17" s="214" t="s">
        <v>78</v>
      </c>
      <c r="D17" s="213" t="s">
        <v>79</v>
      </c>
      <c r="E17" s="215" t="s">
        <v>40</v>
      </c>
      <c r="F17" s="215">
        <v>2</v>
      </c>
      <c r="G17" s="216"/>
      <c r="H17" s="217">
        <f t="shared" si="0"/>
        <v>0</v>
      </c>
      <c r="I17" s="219"/>
    </row>
    <row r="18" s="197" customFormat="1" ht="24.95" customHeight="1" spans="1:9">
      <c r="A18" s="208" t="s">
        <v>80</v>
      </c>
      <c r="B18" s="209" t="s">
        <v>81</v>
      </c>
      <c r="C18" s="209"/>
      <c r="D18" s="209"/>
      <c r="E18" s="215"/>
      <c r="F18" s="215"/>
      <c r="G18" s="211"/>
      <c r="H18" s="211"/>
      <c r="I18" s="210"/>
    </row>
    <row r="19" s="197" customFormat="1" ht="24.95" customHeight="1" spans="1:9">
      <c r="A19" s="212">
        <v>1</v>
      </c>
      <c r="B19" s="213" t="s">
        <v>82</v>
      </c>
      <c r="C19" s="214" t="s">
        <v>83</v>
      </c>
      <c r="D19" s="213" t="s">
        <v>84</v>
      </c>
      <c r="E19" s="215" t="s">
        <v>28</v>
      </c>
      <c r="F19" s="215">
        <v>4</v>
      </c>
      <c r="G19" s="216"/>
      <c r="H19" s="217">
        <f t="shared" ref="H19:H26" si="1">F19*G19</f>
        <v>0</v>
      </c>
      <c r="I19" s="219"/>
    </row>
    <row r="20" s="197" customFormat="1" ht="24.95" customHeight="1" spans="1:9">
      <c r="A20" s="212">
        <v>2</v>
      </c>
      <c r="B20" s="213" t="s">
        <v>85</v>
      </c>
      <c r="C20" s="214" t="s">
        <v>83</v>
      </c>
      <c r="D20" s="213" t="s">
        <v>84</v>
      </c>
      <c r="E20" s="215" t="s">
        <v>28</v>
      </c>
      <c r="F20" s="215">
        <v>2</v>
      </c>
      <c r="G20" s="216"/>
      <c r="H20" s="217">
        <f t="shared" si="1"/>
        <v>0</v>
      </c>
      <c r="I20" s="219"/>
    </row>
    <row r="21" s="197" customFormat="1" ht="24.95" customHeight="1" spans="1:9">
      <c r="A21" s="212">
        <v>3</v>
      </c>
      <c r="B21" s="213" t="s">
        <v>30</v>
      </c>
      <c r="C21" s="214" t="s">
        <v>86</v>
      </c>
      <c r="D21" s="213" t="s">
        <v>86</v>
      </c>
      <c r="E21" s="215" t="s">
        <v>32</v>
      </c>
      <c r="F21" s="215">
        <v>4</v>
      </c>
      <c r="G21" s="216"/>
      <c r="H21" s="217">
        <f t="shared" si="1"/>
        <v>0</v>
      </c>
      <c r="I21" s="219"/>
    </row>
    <row r="22" s="197" customFormat="1" ht="24.95" customHeight="1" spans="1:9">
      <c r="A22" s="212">
        <v>4</v>
      </c>
      <c r="B22" s="213" t="s">
        <v>30</v>
      </c>
      <c r="C22" s="214" t="s">
        <v>87</v>
      </c>
      <c r="D22" s="213" t="s">
        <v>87</v>
      </c>
      <c r="E22" s="215" t="s">
        <v>32</v>
      </c>
      <c r="F22" s="215">
        <v>2</v>
      </c>
      <c r="G22" s="216"/>
      <c r="H22" s="217">
        <f t="shared" si="1"/>
        <v>0</v>
      </c>
      <c r="I22" s="219"/>
    </row>
    <row r="23" s="197" customFormat="1" ht="24.95" customHeight="1" spans="1:9">
      <c r="A23" s="212">
        <v>5</v>
      </c>
      <c r="B23" s="213" t="s">
        <v>33</v>
      </c>
      <c r="C23" s="214" t="s">
        <v>34</v>
      </c>
      <c r="D23" s="213" t="s">
        <v>35</v>
      </c>
      <c r="E23" s="215" t="s">
        <v>28</v>
      </c>
      <c r="F23" s="215">
        <v>2</v>
      </c>
      <c r="G23" s="216"/>
      <c r="H23" s="217">
        <f t="shared" si="1"/>
        <v>0</v>
      </c>
      <c r="I23" s="219"/>
    </row>
    <row r="24" ht="409.5" spans="1:9">
      <c r="A24" s="212">
        <v>6</v>
      </c>
      <c r="B24" s="213" t="s">
        <v>37</v>
      </c>
      <c r="C24" s="214" t="s">
        <v>38</v>
      </c>
      <c r="D24" s="213" t="s">
        <v>39</v>
      </c>
      <c r="E24" s="215" t="s">
        <v>40</v>
      </c>
      <c r="F24" s="215">
        <v>6</v>
      </c>
      <c r="G24" s="216"/>
      <c r="H24" s="217">
        <f t="shared" si="1"/>
        <v>0</v>
      </c>
      <c r="I24" s="219"/>
    </row>
    <row r="25" spans="1:9">
      <c r="A25" s="212">
        <v>7</v>
      </c>
      <c r="B25" s="213" t="s">
        <v>42</v>
      </c>
      <c r="C25" s="214" t="s">
        <v>43</v>
      </c>
      <c r="D25" s="213" t="s">
        <v>44</v>
      </c>
      <c r="E25" s="215" t="s">
        <v>28</v>
      </c>
      <c r="F25" s="215">
        <v>6</v>
      </c>
      <c r="G25" s="216"/>
      <c r="H25" s="217">
        <f t="shared" si="1"/>
        <v>0</v>
      </c>
      <c r="I25" s="219"/>
    </row>
    <row r="26" spans="1:9">
      <c r="A26" s="212">
        <v>8</v>
      </c>
      <c r="B26" s="213" t="s">
        <v>77</v>
      </c>
      <c r="C26" s="214" t="s">
        <v>78</v>
      </c>
      <c r="D26" s="213" t="s">
        <v>79</v>
      </c>
      <c r="E26" s="215" t="s">
        <v>40</v>
      </c>
      <c r="F26" s="215">
        <v>6</v>
      </c>
      <c r="G26" s="216"/>
      <c r="H26" s="217">
        <f t="shared" si="1"/>
        <v>0</v>
      </c>
      <c r="I26" s="219"/>
    </row>
    <row r="27" s="197" customFormat="1" ht="24.95" customHeight="1" spans="1:9">
      <c r="A27" s="208" t="s">
        <v>88</v>
      </c>
      <c r="B27" s="209" t="s">
        <v>89</v>
      </c>
      <c r="C27" s="209"/>
      <c r="D27" s="209"/>
      <c r="E27" s="210"/>
      <c r="F27" s="210"/>
      <c r="G27" s="211"/>
      <c r="H27" s="211"/>
      <c r="I27" s="210"/>
    </row>
    <row r="28" ht="409.5" spans="1:9">
      <c r="A28" s="212">
        <v>1</v>
      </c>
      <c r="B28" s="213" t="s">
        <v>90</v>
      </c>
      <c r="C28" s="214" t="s">
        <v>26</v>
      </c>
      <c r="D28" s="213" t="s">
        <v>91</v>
      </c>
      <c r="E28" s="215" t="s">
        <v>28</v>
      </c>
      <c r="F28" s="215">
        <v>5</v>
      </c>
      <c r="G28" s="216"/>
      <c r="H28" s="217">
        <f t="shared" ref="H28:H44" si="2">F28*G28</f>
        <v>0</v>
      </c>
      <c r="I28" s="219"/>
    </row>
    <row r="29" ht="409.5" spans="1:9">
      <c r="A29" s="212">
        <v>2</v>
      </c>
      <c r="B29" s="213" t="s">
        <v>92</v>
      </c>
      <c r="C29" s="214" t="s">
        <v>26</v>
      </c>
      <c r="D29" s="213" t="s">
        <v>91</v>
      </c>
      <c r="E29" s="215" t="s">
        <v>28</v>
      </c>
      <c r="F29" s="215">
        <v>4</v>
      </c>
      <c r="G29" s="216"/>
      <c r="H29" s="217">
        <f t="shared" si="2"/>
        <v>0</v>
      </c>
      <c r="I29" s="219"/>
    </row>
    <row r="30" spans="1:9">
      <c r="A30" s="212">
        <v>3</v>
      </c>
      <c r="B30" s="213" t="s">
        <v>30</v>
      </c>
      <c r="C30" s="214" t="s">
        <v>86</v>
      </c>
      <c r="D30" s="213" t="s">
        <v>86</v>
      </c>
      <c r="E30" s="215" t="s">
        <v>32</v>
      </c>
      <c r="F30" s="215">
        <v>6</v>
      </c>
      <c r="G30" s="216"/>
      <c r="H30" s="217">
        <f t="shared" si="2"/>
        <v>0</v>
      </c>
      <c r="I30" s="219"/>
    </row>
    <row r="31" spans="1:9">
      <c r="A31" s="212">
        <v>4</v>
      </c>
      <c r="B31" s="213" t="s">
        <v>30</v>
      </c>
      <c r="C31" s="214" t="s">
        <v>93</v>
      </c>
      <c r="D31" s="213" t="s">
        <v>93</v>
      </c>
      <c r="E31" s="215" t="s">
        <v>32</v>
      </c>
      <c r="F31" s="215">
        <v>3</v>
      </c>
      <c r="G31" s="216"/>
      <c r="H31" s="217">
        <f t="shared" si="2"/>
        <v>0</v>
      </c>
      <c r="I31" s="219"/>
    </row>
    <row r="32" ht="24" spans="1:9">
      <c r="A32" s="212">
        <v>5</v>
      </c>
      <c r="B32" s="213" t="s">
        <v>33</v>
      </c>
      <c r="C32" s="214" t="s">
        <v>34</v>
      </c>
      <c r="D32" s="213" t="s">
        <v>35</v>
      </c>
      <c r="E32" s="215" t="s">
        <v>28</v>
      </c>
      <c r="F32" s="215">
        <v>1</v>
      </c>
      <c r="G32" s="216"/>
      <c r="H32" s="217">
        <f t="shared" si="2"/>
        <v>0</v>
      </c>
      <c r="I32" s="219"/>
    </row>
    <row r="33" ht="24" spans="1:9">
      <c r="A33" s="212">
        <v>6</v>
      </c>
      <c r="B33" s="213" t="s">
        <v>33</v>
      </c>
      <c r="C33" s="214" t="s">
        <v>94</v>
      </c>
      <c r="D33" s="213" t="s">
        <v>95</v>
      </c>
      <c r="E33" s="215" t="s">
        <v>28</v>
      </c>
      <c r="F33" s="215">
        <v>1</v>
      </c>
      <c r="G33" s="216"/>
      <c r="H33" s="217">
        <f t="shared" si="2"/>
        <v>0</v>
      </c>
      <c r="I33" s="219"/>
    </row>
    <row r="34" ht="409.5" spans="1:9">
      <c r="A34" s="212">
        <v>7</v>
      </c>
      <c r="B34" s="213" t="s">
        <v>37</v>
      </c>
      <c r="C34" s="214" t="s">
        <v>38</v>
      </c>
      <c r="D34" s="213" t="s">
        <v>39</v>
      </c>
      <c r="E34" s="215" t="s">
        <v>40</v>
      </c>
      <c r="F34" s="215">
        <v>9</v>
      </c>
      <c r="G34" s="216"/>
      <c r="H34" s="217">
        <f t="shared" si="2"/>
        <v>0</v>
      </c>
      <c r="I34" s="219"/>
    </row>
    <row r="35" spans="1:9">
      <c r="A35" s="212">
        <v>8</v>
      </c>
      <c r="B35" s="213" t="s">
        <v>42</v>
      </c>
      <c r="C35" s="214" t="s">
        <v>43</v>
      </c>
      <c r="D35" s="213" t="s">
        <v>44</v>
      </c>
      <c r="E35" s="215" t="s">
        <v>28</v>
      </c>
      <c r="F35" s="215">
        <v>9</v>
      </c>
      <c r="G35" s="216"/>
      <c r="H35" s="217">
        <f t="shared" si="2"/>
        <v>0</v>
      </c>
      <c r="I35" s="219"/>
    </row>
    <row r="36" spans="1:9">
      <c r="A36" s="212">
        <v>9</v>
      </c>
      <c r="B36" s="213" t="s">
        <v>46</v>
      </c>
      <c r="C36" s="214" t="s">
        <v>47</v>
      </c>
      <c r="D36" s="213" t="s">
        <v>48</v>
      </c>
      <c r="E36" s="215" t="s">
        <v>49</v>
      </c>
      <c r="F36" s="215">
        <v>450</v>
      </c>
      <c r="G36" s="216"/>
      <c r="H36" s="217">
        <f t="shared" si="2"/>
        <v>0</v>
      </c>
      <c r="I36" s="219"/>
    </row>
    <row r="37" spans="1:9">
      <c r="A37" s="212">
        <v>10</v>
      </c>
      <c r="B37" s="213" t="s">
        <v>51</v>
      </c>
      <c r="C37" s="214" t="s">
        <v>52</v>
      </c>
      <c r="D37" s="213" t="s">
        <v>53</v>
      </c>
      <c r="E37" s="215" t="s">
        <v>49</v>
      </c>
      <c r="F37" s="215">
        <v>200</v>
      </c>
      <c r="G37" s="216"/>
      <c r="H37" s="217">
        <f t="shared" si="2"/>
        <v>0</v>
      </c>
      <c r="I37" s="219"/>
    </row>
    <row r="38" spans="1:9">
      <c r="A38" s="212">
        <v>11</v>
      </c>
      <c r="B38" s="213" t="s">
        <v>55</v>
      </c>
      <c r="C38" s="214" t="s">
        <v>56</v>
      </c>
      <c r="D38" s="213" t="s">
        <v>57</v>
      </c>
      <c r="E38" s="215" t="s">
        <v>40</v>
      </c>
      <c r="F38" s="215">
        <v>9</v>
      </c>
      <c r="G38" s="216"/>
      <c r="H38" s="217">
        <f t="shared" si="2"/>
        <v>0</v>
      </c>
      <c r="I38" s="219"/>
    </row>
    <row r="39" spans="1:9">
      <c r="A39" s="212">
        <v>12</v>
      </c>
      <c r="B39" s="213" t="s">
        <v>59</v>
      </c>
      <c r="C39" s="214" t="s">
        <v>60</v>
      </c>
      <c r="D39" s="213" t="s">
        <v>61</v>
      </c>
      <c r="E39" s="215" t="s">
        <v>40</v>
      </c>
      <c r="F39" s="215">
        <v>3</v>
      </c>
      <c r="G39" s="216"/>
      <c r="H39" s="217">
        <f t="shared" si="2"/>
        <v>0</v>
      </c>
      <c r="I39" s="219"/>
    </row>
    <row r="40" spans="1:9">
      <c r="A40" s="212">
        <v>13</v>
      </c>
      <c r="B40" s="213" t="s">
        <v>63</v>
      </c>
      <c r="C40" s="214" t="s">
        <v>64</v>
      </c>
      <c r="D40" s="213" t="s">
        <v>65</v>
      </c>
      <c r="E40" s="215" t="s">
        <v>66</v>
      </c>
      <c r="F40" s="215">
        <v>9</v>
      </c>
      <c r="G40" s="216"/>
      <c r="H40" s="217">
        <f t="shared" si="2"/>
        <v>0</v>
      </c>
      <c r="I40" s="219"/>
    </row>
    <row r="41" ht="72" spans="1:9">
      <c r="A41" s="212">
        <v>14</v>
      </c>
      <c r="B41" s="213" t="s">
        <v>68</v>
      </c>
      <c r="C41" s="214" t="s">
        <v>69</v>
      </c>
      <c r="D41" s="213" t="s">
        <v>70</v>
      </c>
      <c r="E41" s="215" t="s">
        <v>49</v>
      </c>
      <c r="F41" s="215">
        <v>900</v>
      </c>
      <c r="G41" s="216"/>
      <c r="H41" s="217">
        <f t="shared" si="2"/>
        <v>0</v>
      </c>
      <c r="I41" s="219"/>
    </row>
    <row r="42" spans="1:9">
      <c r="A42" s="212">
        <v>15</v>
      </c>
      <c r="B42" s="213" t="s">
        <v>72</v>
      </c>
      <c r="C42" s="214" t="s">
        <v>73</v>
      </c>
      <c r="D42" s="213" t="s">
        <v>74</v>
      </c>
      <c r="E42" s="215" t="s">
        <v>75</v>
      </c>
      <c r="F42" s="215">
        <v>3</v>
      </c>
      <c r="G42" s="216"/>
      <c r="H42" s="217">
        <f t="shared" si="2"/>
        <v>0</v>
      </c>
      <c r="I42" s="219"/>
    </row>
    <row r="43" spans="1:9">
      <c r="A43" s="212">
        <v>16</v>
      </c>
      <c r="B43" s="213" t="s">
        <v>96</v>
      </c>
      <c r="C43" s="214" t="s">
        <v>97</v>
      </c>
      <c r="D43" s="213" t="s">
        <v>98</v>
      </c>
      <c r="E43" s="215" t="s">
        <v>99</v>
      </c>
      <c r="F43" s="215">
        <v>2</v>
      </c>
      <c r="G43" s="216"/>
      <c r="H43" s="217">
        <f t="shared" si="2"/>
        <v>0</v>
      </c>
      <c r="I43" s="219"/>
    </row>
    <row r="44" spans="1:9">
      <c r="A44" s="212">
        <v>17</v>
      </c>
      <c r="B44" s="213" t="s">
        <v>77</v>
      </c>
      <c r="C44" s="214" t="s">
        <v>78</v>
      </c>
      <c r="D44" s="213" t="s">
        <v>79</v>
      </c>
      <c r="E44" s="215" t="s">
        <v>40</v>
      </c>
      <c r="F44" s="215">
        <v>9</v>
      </c>
      <c r="G44" s="216"/>
      <c r="H44" s="217">
        <f t="shared" si="2"/>
        <v>0</v>
      </c>
      <c r="I44" s="219"/>
    </row>
    <row r="45" s="197" customFormat="1" ht="24.95" customHeight="1" spans="1:9">
      <c r="A45" s="208" t="s">
        <v>100</v>
      </c>
      <c r="B45" s="209" t="s">
        <v>101</v>
      </c>
      <c r="C45" s="209"/>
      <c r="D45" s="209"/>
      <c r="E45" s="210"/>
      <c r="F45" s="210"/>
      <c r="G45" s="211"/>
      <c r="H45" s="211"/>
      <c r="I45" s="210"/>
    </row>
    <row r="46" ht="409.5" spans="1:9">
      <c r="A46" s="212">
        <v>1</v>
      </c>
      <c r="B46" s="213" t="s">
        <v>82</v>
      </c>
      <c r="C46" s="214" t="s">
        <v>83</v>
      </c>
      <c r="D46" s="213" t="s">
        <v>84</v>
      </c>
      <c r="E46" s="215" t="s">
        <v>28</v>
      </c>
      <c r="F46" s="215">
        <v>1</v>
      </c>
      <c r="G46" s="216"/>
      <c r="H46" s="217">
        <f t="shared" ref="H46:H60" si="3">F46*G46</f>
        <v>0</v>
      </c>
      <c r="I46" s="219"/>
    </row>
    <row r="47" ht="409.5" spans="1:9">
      <c r="A47" s="212">
        <v>2</v>
      </c>
      <c r="B47" s="213" t="s">
        <v>82</v>
      </c>
      <c r="C47" s="214" t="s">
        <v>83</v>
      </c>
      <c r="D47" s="213" t="s">
        <v>84</v>
      </c>
      <c r="E47" s="215" t="s">
        <v>28</v>
      </c>
      <c r="F47" s="215">
        <v>3</v>
      </c>
      <c r="G47" s="216"/>
      <c r="H47" s="217">
        <f t="shared" si="3"/>
        <v>0</v>
      </c>
      <c r="I47" s="219"/>
    </row>
    <row r="48" spans="1:9">
      <c r="A48" s="212">
        <v>3</v>
      </c>
      <c r="B48" s="213" t="s">
        <v>30</v>
      </c>
      <c r="C48" s="214" t="s">
        <v>102</v>
      </c>
      <c r="D48" s="213" t="s">
        <v>102</v>
      </c>
      <c r="E48" s="215" t="s">
        <v>32</v>
      </c>
      <c r="F48" s="215">
        <v>1</v>
      </c>
      <c r="G48" s="216"/>
      <c r="H48" s="217">
        <f t="shared" si="3"/>
        <v>0</v>
      </c>
      <c r="I48" s="219"/>
    </row>
    <row r="49" spans="1:9">
      <c r="A49" s="212">
        <v>4</v>
      </c>
      <c r="B49" s="213" t="s">
        <v>30</v>
      </c>
      <c r="C49" s="214" t="s">
        <v>103</v>
      </c>
      <c r="D49" s="213" t="s">
        <v>103</v>
      </c>
      <c r="E49" s="215" t="s">
        <v>32</v>
      </c>
      <c r="F49" s="215">
        <v>3</v>
      </c>
      <c r="G49" s="216"/>
      <c r="H49" s="217">
        <f t="shared" si="3"/>
        <v>0</v>
      </c>
      <c r="I49" s="219"/>
    </row>
    <row r="50" ht="24" spans="1:9">
      <c r="A50" s="212">
        <v>5</v>
      </c>
      <c r="B50" s="213" t="s">
        <v>33</v>
      </c>
      <c r="C50" s="214" t="s">
        <v>34</v>
      </c>
      <c r="D50" s="213" t="s">
        <v>35</v>
      </c>
      <c r="E50" s="215" t="s">
        <v>28</v>
      </c>
      <c r="F50" s="215">
        <v>1</v>
      </c>
      <c r="G50" s="216"/>
      <c r="H50" s="217">
        <f t="shared" si="3"/>
        <v>0</v>
      </c>
      <c r="I50" s="219"/>
    </row>
    <row r="51" ht="409.5" spans="1:9">
      <c r="A51" s="212">
        <v>6</v>
      </c>
      <c r="B51" s="213" t="s">
        <v>37</v>
      </c>
      <c r="C51" s="214" t="s">
        <v>38</v>
      </c>
      <c r="D51" s="213" t="s">
        <v>39</v>
      </c>
      <c r="E51" s="215" t="s">
        <v>40</v>
      </c>
      <c r="F51" s="215">
        <v>4</v>
      </c>
      <c r="G51" s="216"/>
      <c r="H51" s="217">
        <f t="shared" si="3"/>
        <v>0</v>
      </c>
      <c r="I51" s="219"/>
    </row>
    <row r="52" spans="1:9">
      <c r="A52" s="212">
        <v>7</v>
      </c>
      <c r="B52" s="213" t="s">
        <v>42</v>
      </c>
      <c r="C52" s="214" t="s">
        <v>43</v>
      </c>
      <c r="D52" s="213" t="s">
        <v>44</v>
      </c>
      <c r="E52" s="215" t="s">
        <v>28</v>
      </c>
      <c r="F52" s="215">
        <v>4</v>
      </c>
      <c r="G52" s="216"/>
      <c r="H52" s="217">
        <f t="shared" si="3"/>
        <v>0</v>
      </c>
      <c r="I52" s="219"/>
    </row>
    <row r="53" spans="1:9">
      <c r="A53" s="212">
        <v>8</v>
      </c>
      <c r="B53" s="213" t="s">
        <v>46</v>
      </c>
      <c r="C53" s="214" t="s">
        <v>47</v>
      </c>
      <c r="D53" s="213" t="s">
        <v>48</v>
      </c>
      <c r="E53" s="215" t="s">
        <v>49</v>
      </c>
      <c r="F53" s="215">
        <v>150</v>
      </c>
      <c r="G53" s="216"/>
      <c r="H53" s="217">
        <f t="shared" si="3"/>
        <v>0</v>
      </c>
      <c r="I53" s="219"/>
    </row>
    <row r="54" spans="1:9">
      <c r="A54" s="212">
        <v>9</v>
      </c>
      <c r="B54" s="213" t="s">
        <v>51</v>
      </c>
      <c r="C54" s="214" t="s">
        <v>52</v>
      </c>
      <c r="D54" s="213" t="s">
        <v>53</v>
      </c>
      <c r="E54" s="215" t="s">
        <v>49</v>
      </c>
      <c r="F54" s="215">
        <v>200</v>
      </c>
      <c r="G54" s="216"/>
      <c r="H54" s="217">
        <f t="shared" si="3"/>
        <v>0</v>
      </c>
      <c r="I54" s="219"/>
    </row>
    <row r="55" spans="1:9">
      <c r="A55" s="212">
        <v>10</v>
      </c>
      <c r="B55" s="213" t="s">
        <v>55</v>
      </c>
      <c r="C55" s="214" t="s">
        <v>56</v>
      </c>
      <c r="D55" s="213" t="s">
        <v>57</v>
      </c>
      <c r="E55" s="215" t="s">
        <v>40</v>
      </c>
      <c r="F55" s="215">
        <v>4</v>
      </c>
      <c r="G55" s="216"/>
      <c r="H55" s="217">
        <f t="shared" si="3"/>
        <v>0</v>
      </c>
      <c r="I55" s="219"/>
    </row>
    <row r="56" spans="1:9">
      <c r="A56" s="212">
        <v>11</v>
      </c>
      <c r="B56" s="213" t="s">
        <v>59</v>
      </c>
      <c r="C56" s="214" t="s">
        <v>60</v>
      </c>
      <c r="D56" s="213" t="s">
        <v>61</v>
      </c>
      <c r="E56" s="215" t="s">
        <v>40</v>
      </c>
      <c r="F56" s="215">
        <v>1</v>
      </c>
      <c r="G56" s="216"/>
      <c r="H56" s="217">
        <f t="shared" si="3"/>
        <v>0</v>
      </c>
      <c r="I56" s="219"/>
    </row>
    <row r="57" spans="1:9">
      <c r="A57" s="212">
        <v>12</v>
      </c>
      <c r="B57" s="213" t="s">
        <v>63</v>
      </c>
      <c r="C57" s="214" t="s">
        <v>64</v>
      </c>
      <c r="D57" s="213" t="s">
        <v>65</v>
      </c>
      <c r="E57" s="215" t="s">
        <v>66</v>
      </c>
      <c r="F57" s="215">
        <v>4</v>
      </c>
      <c r="G57" s="216"/>
      <c r="H57" s="217">
        <f t="shared" si="3"/>
        <v>0</v>
      </c>
      <c r="I57" s="219"/>
    </row>
    <row r="58" ht="72" spans="1:9">
      <c r="A58" s="212">
        <v>13</v>
      </c>
      <c r="B58" s="213" t="s">
        <v>68</v>
      </c>
      <c r="C58" s="214" t="s">
        <v>69</v>
      </c>
      <c r="D58" s="213" t="s">
        <v>70</v>
      </c>
      <c r="E58" s="215" t="s">
        <v>49</v>
      </c>
      <c r="F58" s="215">
        <v>300</v>
      </c>
      <c r="G58" s="216"/>
      <c r="H58" s="217">
        <f t="shared" si="3"/>
        <v>0</v>
      </c>
      <c r="I58" s="219"/>
    </row>
    <row r="59" spans="1:9">
      <c r="A59" s="212">
        <v>14</v>
      </c>
      <c r="B59" s="213" t="s">
        <v>72</v>
      </c>
      <c r="C59" s="214" t="s">
        <v>73</v>
      </c>
      <c r="D59" s="213" t="s">
        <v>74</v>
      </c>
      <c r="E59" s="215" t="s">
        <v>75</v>
      </c>
      <c r="F59" s="215">
        <v>1</v>
      </c>
      <c r="G59" s="216"/>
      <c r="H59" s="217">
        <f t="shared" si="3"/>
        <v>0</v>
      </c>
      <c r="I59" s="219"/>
    </row>
    <row r="60" spans="1:9">
      <c r="A60" s="212">
        <v>15</v>
      </c>
      <c r="B60" s="213" t="s">
        <v>77</v>
      </c>
      <c r="C60" s="214" t="s">
        <v>78</v>
      </c>
      <c r="D60" s="213" t="s">
        <v>79</v>
      </c>
      <c r="E60" s="215" t="s">
        <v>40</v>
      </c>
      <c r="F60" s="215">
        <v>4</v>
      </c>
      <c r="G60" s="216"/>
      <c r="H60" s="217">
        <f t="shared" si="3"/>
        <v>0</v>
      </c>
      <c r="I60" s="219"/>
    </row>
    <row r="61" s="197" customFormat="1" ht="24.95" customHeight="1" spans="1:9">
      <c r="A61" s="208" t="s">
        <v>104</v>
      </c>
      <c r="B61" s="209" t="s">
        <v>105</v>
      </c>
      <c r="C61" s="209"/>
      <c r="D61" s="209"/>
      <c r="E61" s="210"/>
      <c r="F61" s="210"/>
      <c r="G61" s="211"/>
      <c r="H61" s="211"/>
      <c r="I61" s="210"/>
    </row>
    <row r="62" s="197" customFormat="1" ht="24.95" customHeight="1" spans="1:9">
      <c r="A62" s="212">
        <v>1</v>
      </c>
      <c r="B62" s="213" t="s">
        <v>106</v>
      </c>
      <c r="C62" s="214" t="s">
        <v>107</v>
      </c>
      <c r="D62" s="213" t="s">
        <v>108</v>
      </c>
      <c r="E62" s="215" t="s">
        <v>28</v>
      </c>
      <c r="F62" s="215">
        <v>3</v>
      </c>
      <c r="G62" s="216"/>
      <c r="H62" s="217">
        <f t="shared" ref="H62:H68" si="4">F62*G62</f>
        <v>0</v>
      </c>
      <c r="I62" s="219"/>
    </row>
    <row r="63" s="197" customFormat="1" ht="24.95" customHeight="1" spans="1:9">
      <c r="A63" s="212">
        <v>2</v>
      </c>
      <c r="B63" s="213" t="s">
        <v>110</v>
      </c>
      <c r="C63" s="214" t="s">
        <v>78</v>
      </c>
      <c r="D63" s="213" t="s">
        <v>95</v>
      </c>
      <c r="E63" s="215" t="s">
        <v>28</v>
      </c>
      <c r="F63" s="215">
        <v>3</v>
      </c>
      <c r="G63" s="216"/>
      <c r="H63" s="217">
        <f t="shared" si="4"/>
        <v>0</v>
      </c>
      <c r="I63" s="219"/>
    </row>
    <row r="64" s="197" customFormat="1" ht="24.95" customHeight="1" spans="1:9">
      <c r="A64" s="212">
        <v>3</v>
      </c>
      <c r="B64" s="213" t="s">
        <v>111</v>
      </c>
      <c r="C64" s="214" t="s">
        <v>112</v>
      </c>
      <c r="D64" s="213" t="s">
        <v>113</v>
      </c>
      <c r="E64" s="215" t="s">
        <v>40</v>
      </c>
      <c r="F64" s="215">
        <v>3</v>
      </c>
      <c r="G64" s="216"/>
      <c r="H64" s="217">
        <f t="shared" si="4"/>
        <v>0</v>
      </c>
      <c r="I64" s="219"/>
    </row>
    <row r="65" s="197" customFormat="1" ht="24.95" customHeight="1" spans="1:9">
      <c r="A65" s="212">
        <v>4</v>
      </c>
      <c r="B65" s="213" t="s">
        <v>114</v>
      </c>
      <c r="C65" s="214" t="s">
        <v>115</v>
      </c>
      <c r="D65" s="213" t="s">
        <v>116</v>
      </c>
      <c r="E65" s="215" t="s">
        <v>28</v>
      </c>
      <c r="F65" s="215">
        <v>3</v>
      </c>
      <c r="G65" s="216"/>
      <c r="H65" s="217">
        <f t="shared" si="4"/>
        <v>0</v>
      </c>
      <c r="I65" s="219"/>
    </row>
    <row r="66" s="197" customFormat="1" ht="24.95" customHeight="1" spans="1:9">
      <c r="A66" s="212">
        <v>5</v>
      </c>
      <c r="B66" s="213" t="s">
        <v>118</v>
      </c>
      <c r="C66" s="214" t="s">
        <v>119</v>
      </c>
      <c r="D66" s="213" t="s">
        <v>120</v>
      </c>
      <c r="E66" s="215" t="s">
        <v>28</v>
      </c>
      <c r="F66" s="215">
        <v>3</v>
      </c>
      <c r="G66" s="216"/>
      <c r="H66" s="217">
        <f t="shared" si="4"/>
        <v>0</v>
      </c>
      <c r="I66" s="219"/>
    </row>
    <row r="67" s="197" customFormat="1" ht="24.95" customHeight="1" spans="1:9">
      <c r="A67" s="212">
        <v>6</v>
      </c>
      <c r="B67" s="213" t="s">
        <v>122</v>
      </c>
      <c r="C67" s="214" t="s">
        <v>123</v>
      </c>
      <c r="D67" s="213" t="s">
        <v>124</v>
      </c>
      <c r="E67" s="215" t="s">
        <v>40</v>
      </c>
      <c r="F67" s="215">
        <v>3</v>
      </c>
      <c r="G67" s="216"/>
      <c r="H67" s="217">
        <f t="shared" si="4"/>
        <v>0</v>
      </c>
      <c r="I67" s="219"/>
    </row>
    <row r="68" spans="1:9">
      <c r="A68" s="212">
        <v>7</v>
      </c>
      <c r="B68" s="213" t="s">
        <v>126</v>
      </c>
      <c r="C68" s="214" t="s">
        <v>127</v>
      </c>
      <c r="D68" s="213" t="s">
        <v>128</v>
      </c>
      <c r="E68" s="215" t="s">
        <v>28</v>
      </c>
      <c r="F68" s="215">
        <v>3</v>
      </c>
      <c r="G68" s="216"/>
      <c r="H68" s="217">
        <f t="shared" si="4"/>
        <v>0</v>
      </c>
      <c r="I68" s="219"/>
    </row>
    <row r="69" s="197" customFormat="1" ht="24.95" customHeight="1" spans="1:9">
      <c r="A69" s="208" t="s">
        <v>130</v>
      </c>
      <c r="B69" s="209" t="s">
        <v>131</v>
      </c>
      <c r="C69" s="209"/>
      <c r="D69" s="209"/>
      <c r="E69" s="210"/>
      <c r="F69" s="210"/>
      <c r="G69" s="211"/>
      <c r="H69" s="211"/>
      <c r="I69" s="210"/>
    </row>
    <row r="70" s="197" customFormat="1" ht="24.95" customHeight="1" spans="1:9">
      <c r="A70" s="208" t="s">
        <v>23</v>
      </c>
      <c r="B70" s="209" t="s">
        <v>132</v>
      </c>
      <c r="C70" s="209"/>
      <c r="D70" s="209"/>
      <c r="E70" s="210"/>
      <c r="F70" s="210"/>
      <c r="G70" s="211"/>
      <c r="H70" s="211"/>
      <c r="I70" s="210"/>
    </row>
    <row r="71" ht="96" spans="1:9">
      <c r="A71" s="212">
        <v>1</v>
      </c>
      <c r="B71" s="213" t="s">
        <v>133</v>
      </c>
      <c r="C71" s="214" t="s">
        <v>134</v>
      </c>
      <c r="D71" s="213" t="s">
        <v>135</v>
      </c>
      <c r="E71" s="215" t="s">
        <v>28</v>
      </c>
      <c r="F71" s="215">
        <v>1</v>
      </c>
      <c r="G71" s="216"/>
      <c r="H71" s="217">
        <f t="shared" ref="H71:H79" si="5">F71*G71</f>
        <v>0</v>
      </c>
      <c r="I71" s="219"/>
    </row>
    <row r="72" spans="1:9">
      <c r="A72" s="212">
        <v>2</v>
      </c>
      <c r="B72" s="213" t="s">
        <v>137</v>
      </c>
      <c r="C72" s="214" t="s">
        <v>138</v>
      </c>
      <c r="D72" s="213" t="s">
        <v>139</v>
      </c>
      <c r="E72" s="215" t="s">
        <v>28</v>
      </c>
      <c r="F72" s="215">
        <v>1</v>
      </c>
      <c r="G72" s="216"/>
      <c r="H72" s="217">
        <f t="shared" si="5"/>
        <v>0</v>
      </c>
      <c r="I72" s="219"/>
    </row>
    <row r="73" ht="120" spans="1:9">
      <c r="A73" s="212">
        <v>3</v>
      </c>
      <c r="B73" s="213" t="s">
        <v>141</v>
      </c>
      <c r="C73" s="214" t="s">
        <v>142</v>
      </c>
      <c r="D73" s="213" t="s">
        <v>143</v>
      </c>
      <c r="E73" s="215" t="s">
        <v>28</v>
      </c>
      <c r="F73" s="215">
        <v>1</v>
      </c>
      <c r="G73" s="216"/>
      <c r="H73" s="217">
        <f t="shared" si="5"/>
        <v>0</v>
      </c>
      <c r="I73" s="219"/>
    </row>
    <row r="74" spans="1:9">
      <c r="A74" s="212">
        <v>4</v>
      </c>
      <c r="B74" s="213" t="s">
        <v>145</v>
      </c>
      <c r="C74" s="214" t="s">
        <v>119</v>
      </c>
      <c r="D74" s="213" t="s">
        <v>146</v>
      </c>
      <c r="E74" s="215" t="s">
        <v>28</v>
      </c>
      <c r="F74" s="215">
        <v>1</v>
      </c>
      <c r="G74" s="216"/>
      <c r="H74" s="217">
        <f t="shared" si="5"/>
        <v>0</v>
      </c>
      <c r="I74" s="219"/>
    </row>
    <row r="75" spans="1:9">
      <c r="A75" s="212">
        <v>5</v>
      </c>
      <c r="B75" s="213" t="s">
        <v>147</v>
      </c>
      <c r="C75" s="214" t="s">
        <v>148</v>
      </c>
      <c r="D75" s="213" t="s">
        <v>149</v>
      </c>
      <c r="E75" s="215" t="s">
        <v>150</v>
      </c>
      <c r="F75" s="215">
        <v>2</v>
      </c>
      <c r="G75" s="216"/>
      <c r="H75" s="217">
        <f t="shared" si="5"/>
        <v>0</v>
      </c>
      <c r="I75" s="219"/>
    </row>
    <row r="76" spans="1:9">
      <c r="A76" s="212">
        <v>6</v>
      </c>
      <c r="B76" s="213" t="s">
        <v>152</v>
      </c>
      <c r="C76" s="214" t="s">
        <v>153</v>
      </c>
      <c r="D76" s="213" t="s">
        <v>154</v>
      </c>
      <c r="E76" s="215" t="s">
        <v>28</v>
      </c>
      <c r="F76" s="215">
        <v>1</v>
      </c>
      <c r="G76" s="216"/>
      <c r="H76" s="217">
        <f t="shared" si="5"/>
        <v>0</v>
      </c>
      <c r="I76" s="219"/>
    </row>
    <row r="77" spans="1:9">
      <c r="A77" s="212">
        <v>7</v>
      </c>
      <c r="B77" s="213" t="s">
        <v>156</v>
      </c>
      <c r="C77" s="214" t="s">
        <v>157</v>
      </c>
      <c r="D77" s="213" t="s">
        <v>158</v>
      </c>
      <c r="E77" s="215" t="s">
        <v>40</v>
      </c>
      <c r="F77" s="215">
        <v>1</v>
      </c>
      <c r="G77" s="216"/>
      <c r="H77" s="217">
        <f t="shared" si="5"/>
        <v>0</v>
      </c>
      <c r="I77" s="219"/>
    </row>
    <row r="78" spans="1:9">
      <c r="A78" s="212">
        <v>8</v>
      </c>
      <c r="B78" s="213" t="s">
        <v>160</v>
      </c>
      <c r="C78" s="214" t="s">
        <v>161</v>
      </c>
      <c r="D78" s="213" t="s">
        <v>162</v>
      </c>
      <c r="E78" s="215" t="s">
        <v>40</v>
      </c>
      <c r="F78" s="215">
        <v>1</v>
      </c>
      <c r="G78" s="216"/>
      <c r="H78" s="217">
        <f t="shared" si="5"/>
        <v>0</v>
      </c>
      <c r="I78" s="219"/>
    </row>
    <row r="79" spans="1:9">
      <c r="A79" s="212">
        <v>9</v>
      </c>
      <c r="B79" s="213" t="s">
        <v>164</v>
      </c>
      <c r="C79" s="214" t="s">
        <v>165</v>
      </c>
      <c r="D79" s="213" t="s">
        <v>166</v>
      </c>
      <c r="E79" s="215" t="s">
        <v>167</v>
      </c>
      <c r="F79" s="215">
        <v>1</v>
      </c>
      <c r="G79" s="216"/>
      <c r="H79" s="217">
        <f t="shared" si="5"/>
        <v>0</v>
      </c>
      <c r="I79" s="219"/>
    </row>
    <row r="80" s="197" customFormat="1" ht="24.95" customHeight="1" spans="1:9">
      <c r="A80" s="208" t="s">
        <v>80</v>
      </c>
      <c r="B80" s="209" t="s">
        <v>169</v>
      </c>
      <c r="C80" s="209"/>
      <c r="D80" s="209"/>
      <c r="E80" s="210"/>
      <c r="F80" s="210"/>
      <c r="G80" s="211"/>
      <c r="H80" s="211"/>
      <c r="I80" s="210"/>
    </row>
    <row r="81" ht="120" spans="1:9">
      <c r="A81" s="212">
        <v>1</v>
      </c>
      <c r="B81" s="213" t="s">
        <v>170</v>
      </c>
      <c r="C81" s="214" t="s">
        <v>171</v>
      </c>
      <c r="D81" s="213" t="s">
        <v>172</v>
      </c>
      <c r="E81" s="220" t="s">
        <v>150</v>
      </c>
      <c r="F81" s="215">
        <v>18</v>
      </c>
      <c r="G81" s="216"/>
      <c r="H81" s="217">
        <f t="shared" ref="H81:H88" si="6">F81*G81</f>
        <v>0</v>
      </c>
      <c r="I81" s="219"/>
    </row>
    <row r="82" ht="120" spans="1:9">
      <c r="A82" s="212">
        <v>2</v>
      </c>
      <c r="B82" s="213" t="s">
        <v>170</v>
      </c>
      <c r="C82" s="214" t="s">
        <v>173</v>
      </c>
      <c r="D82" s="213" t="s">
        <v>174</v>
      </c>
      <c r="E82" s="220" t="s">
        <v>28</v>
      </c>
      <c r="F82" s="215">
        <v>4</v>
      </c>
      <c r="G82" s="216"/>
      <c r="H82" s="217">
        <f t="shared" si="6"/>
        <v>0</v>
      </c>
      <c r="I82" s="219"/>
    </row>
    <row r="83" ht="108" spans="1:9">
      <c r="A83" s="212">
        <v>3</v>
      </c>
      <c r="B83" s="213" t="s">
        <v>175</v>
      </c>
      <c r="C83" s="214" t="s">
        <v>176</v>
      </c>
      <c r="D83" s="213" t="s">
        <v>177</v>
      </c>
      <c r="E83" s="220" t="s">
        <v>28</v>
      </c>
      <c r="F83" s="215">
        <v>4</v>
      </c>
      <c r="G83" s="216"/>
      <c r="H83" s="217">
        <f t="shared" si="6"/>
        <v>0</v>
      </c>
      <c r="I83" s="219"/>
    </row>
    <row r="84" ht="96" spans="1:9">
      <c r="A84" s="212">
        <v>4</v>
      </c>
      <c r="B84" s="213" t="s">
        <v>178</v>
      </c>
      <c r="C84" s="214" t="s">
        <v>179</v>
      </c>
      <c r="D84" s="213" t="s">
        <v>180</v>
      </c>
      <c r="E84" s="220" t="s">
        <v>28</v>
      </c>
      <c r="F84" s="215">
        <v>5</v>
      </c>
      <c r="G84" s="216"/>
      <c r="H84" s="217">
        <f t="shared" si="6"/>
        <v>0</v>
      </c>
      <c r="I84" s="219"/>
    </row>
    <row r="85" ht="96" spans="1:9">
      <c r="A85" s="212">
        <v>5</v>
      </c>
      <c r="B85" s="213" t="s">
        <v>178</v>
      </c>
      <c r="C85" s="214" t="s">
        <v>181</v>
      </c>
      <c r="D85" s="213" t="s">
        <v>182</v>
      </c>
      <c r="E85" s="220" t="s">
        <v>28</v>
      </c>
      <c r="F85" s="215">
        <v>1</v>
      </c>
      <c r="G85" s="216"/>
      <c r="H85" s="217">
        <f t="shared" si="6"/>
        <v>0</v>
      </c>
      <c r="I85" s="219"/>
    </row>
    <row r="86" ht="132" spans="1:9">
      <c r="A86" s="212">
        <v>6</v>
      </c>
      <c r="B86" s="213" t="s">
        <v>183</v>
      </c>
      <c r="C86" s="214" t="s">
        <v>184</v>
      </c>
      <c r="D86" s="213" t="s">
        <v>185</v>
      </c>
      <c r="E86" s="220" t="s">
        <v>28</v>
      </c>
      <c r="F86" s="215">
        <v>1</v>
      </c>
      <c r="G86" s="216"/>
      <c r="H86" s="217">
        <f t="shared" si="6"/>
        <v>0</v>
      </c>
      <c r="I86" s="219"/>
    </row>
    <row r="87" ht="120" spans="1:9">
      <c r="A87" s="212">
        <v>7</v>
      </c>
      <c r="B87" s="213" t="s">
        <v>141</v>
      </c>
      <c r="C87" s="214" t="s">
        <v>142</v>
      </c>
      <c r="D87" s="213" t="s">
        <v>143</v>
      </c>
      <c r="E87" s="220" t="s">
        <v>28</v>
      </c>
      <c r="F87" s="215">
        <v>1</v>
      </c>
      <c r="G87" s="216"/>
      <c r="H87" s="217">
        <f t="shared" si="6"/>
        <v>0</v>
      </c>
      <c r="I87" s="219"/>
    </row>
    <row r="88" spans="1:9">
      <c r="A88" s="212">
        <v>8</v>
      </c>
      <c r="B88" s="213" t="s">
        <v>145</v>
      </c>
      <c r="C88" s="214" t="s">
        <v>186</v>
      </c>
      <c r="D88" s="213" t="s">
        <v>187</v>
      </c>
      <c r="E88" s="220" t="s">
        <v>28</v>
      </c>
      <c r="F88" s="215">
        <v>1</v>
      </c>
      <c r="G88" s="216"/>
      <c r="H88" s="217">
        <f t="shared" si="6"/>
        <v>0</v>
      </c>
      <c r="I88" s="219"/>
    </row>
    <row r="89" s="197" customFormat="1" ht="24.95" customHeight="1" spans="1:9">
      <c r="A89" s="208" t="s">
        <v>88</v>
      </c>
      <c r="B89" s="209" t="s">
        <v>188</v>
      </c>
      <c r="C89" s="209"/>
      <c r="D89" s="209"/>
      <c r="E89" s="210"/>
      <c r="F89" s="210"/>
      <c r="G89" s="211"/>
      <c r="H89" s="211"/>
      <c r="I89" s="210"/>
    </row>
    <row r="90" ht="120" spans="1:9">
      <c r="A90" s="212">
        <v>1</v>
      </c>
      <c r="B90" s="213" t="s">
        <v>170</v>
      </c>
      <c r="C90" s="214" t="s">
        <v>171</v>
      </c>
      <c r="D90" s="213" t="s">
        <v>172</v>
      </c>
      <c r="E90" s="220" t="s">
        <v>150</v>
      </c>
      <c r="F90" s="215">
        <v>16</v>
      </c>
      <c r="G90" s="216"/>
      <c r="H90" s="217">
        <f t="shared" ref="H90:H96" si="7">F90*G90</f>
        <v>0</v>
      </c>
      <c r="I90" s="219"/>
    </row>
    <row r="91" ht="120" spans="1:9">
      <c r="A91" s="212">
        <v>2</v>
      </c>
      <c r="B91" s="213" t="s">
        <v>170</v>
      </c>
      <c r="C91" s="214" t="s">
        <v>173</v>
      </c>
      <c r="D91" s="213" t="s">
        <v>174</v>
      </c>
      <c r="E91" s="220" t="s">
        <v>28</v>
      </c>
      <c r="F91" s="215">
        <v>4</v>
      </c>
      <c r="G91" s="216"/>
      <c r="H91" s="217">
        <f t="shared" si="7"/>
        <v>0</v>
      </c>
      <c r="I91" s="219"/>
    </row>
    <row r="92" ht="108" spans="1:9">
      <c r="A92" s="212">
        <v>3</v>
      </c>
      <c r="B92" s="213" t="s">
        <v>175</v>
      </c>
      <c r="C92" s="214" t="s">
        <v>189</v>
      </c>
      <c r="D92" s="213" t="s">
        <v>190</v>
      </c>
      <c r="E92" s="220" t="s">
        <v>28</v>
      </c>
      <c r="F92" s="215">
        <v>6</v>
      </c>
      <c r="G92" s="216"/>
      <c r="H92" s="217">
        <f t="shared" si="7"/>
        <v>0</v>
      </c>
      <c r="I92" s="219"/>
    </row>
    <row r="93" ht="96" spans="1:9">
      <c r="A93" s="212">
        <v>4</v>
      </c>
      <c r="B93" s="213" t="s">
        <v>178</v>
      </c>
      <c r="C93" s="214" t="s">
        <v>179</v>
      </c>
      <c r="D93" s="213" t="s">
        <v>182</v>
      </c>
      <c r="E93" s="220" t="s">
        <v>28</v>
      </c>
      <c r="F93" s="215">
        <v>5</v>
      </c>
      <c r="G93" s="216"/>
      <c r="H93" s="217">
        <f t="shared" si="7"/>
        <v>0</v>
      </c>
      <c r="I93" s="219"/>
    </row>
    <row r="94" ht="96" spans="1:9">
      <c r="A94" s="212">
        <v>5</v>
      </c>
      <c r="B94" s="213" t="s">
        <v>178</v>
      </c>
      <c r="C94" s="214" t="s">
        <v>191</v>
      </c>
      <c r="D94" s="213" t="s">
        <v>192</v>
      </c>
      <c r="E94" s="220" t="s">
        <v>28</v>
      </c>
      <c r="F94" s="215">
        <v>2</v>
      </c>
      <c r="G94" s="216"/>
      <c r="H94" s="217">
        <f t="shared" si="7"/>
        <v>0</v>
      </c>
      <c r="I94" s="219"/>
    </row>
    <row r="95" ht="132" spans="1:9">
      <c r="A95" s="212">
        <v>6</v>
      </c>
      <c r="B95" s="213" t="s">
        <v>183</v>
      </c>
      <c r="C95" s="214" t="s">
        <v>184</v>
      </c>
      <c r="D95" s="213" t="s">
        <v>185</v>
      </c>
      <c r="E95" s="220" t="s">
        <v>28</v>
      </c>
      <c r="F95" s="215">
        <v>1</v>
      </c>
      <c r="G95" s="216"/>
      <c r="H95" s="217">
        <f t="shared" si="7"/>
        <v>0</v>
      </c>
      <c r="I95" s="219"/>
    </row>
    <row r="96" ht="120" spans="1:9">
      <c r="A96" s="212">
        <v>7</v>
      </c>
      <c r="B96" s="213" t="s">
        <v>141</v>
      </c>
      <c r="C96" s="214" t="s">
        <v>142</v>
      </c>
      <c r="D96" s="213" t="s">
        <v>143</v>
      </c>
      <c r="E96" s="220" t="s">
        <v>28</v>
      </c>
      <c r="F96" s="215">
        <v>1</v>
      </c>
      <c r="G96" s="216"/>
      <c r="H96" s="217">
        <f t="shared" si="7"/>
        <v>0</v>
      </c>
      <c r="I96" s="219"/>
    </row>
    <row r="97" s="197" customFormat="1" ht="24.95" customHeight="1" spans="1:9">
      <c r="A97" s="208" t="s">
        <v>100</v>
      </c>
      <c r="B97" s="209" t="s">
        <v>193</v>
      </c>
      <c r="C97" s="209"/>
      <c r="D97" s="209"/>
      <c r="E97" s="210"/>
      <c r="F97" s="210"/>
      <c r="G97" s="211"/>
      <c r="H97" s="211"/>
      <c r="I97" s="210"/>
    </row>
    <row r="98" ht="120" spans="1:9">
      <c r="A98" s="212">
        <v>1</v>
      </c>
      <c r="B98" s="213" t="s">
        <v>170</v>
      </c>
      <c r="C98" s="214" t="s">
        <v>171</v>
      </c>
      <c r="D98" s="213" t="s">
        <v>172</v>
      </c>
      <c r="E98" s="220" t="s">
        <v>150</v>
      </c>
      <c r="F98" s="215">
        <v>11</v>
      </c>
      <c r="G98" s="216"/>
      <c r="H98" s="217">
        <f t="shared" ref="H98:H102" si="8">F98*G98</f>
        <v>0</v>
      </c>
      <c r="I98" s="219"/>
    </row>
    <row r="99" ht="96" spans="1:9">
      <c r="A99" s="212">
        <v>2</v>
      </c>
      <c r="B99" s="213" t="s">
        <v>178</v>
      </c>
      <c r="C99" s="214" t="s">
        <v>179</v>
      </c>
      <c r="D99" s="213" t="s">
        <v>182</v>
      </c>
      <c r="E99" s="220" t="s">
        <v>28</v>
      </c>
      <c r="F99" s="215">
        <v>3</v>
      </c>
      <c r="G99" s="216"/>
      <c r="H99" s="217">
        <f t="shared" si="8"/>
        <v>0</v>
      </c>
      <c r="I99" s="219"/>
    </row>
    <row r="100" ht="132" spans="1:9">
      <c r="A100" s="212">
        <v>3</v>
      </c>
      <c r="B100" s="213" t="s">
        <v>183</v>
      </c>
      <c r="C100" s="214" t="s">
        <v>184</v>
      </c>
      <c r="D100" s="213" t="s">
        <v>185</v>
      </c>
      <c r="E100" s="220" t="s">
        <v>28</v>
      </c>
      <c r="F100" s="215">
        <v>1</v>
      </c>
      <c r="G100" s="216"/>
      <c r="H100" s="217">
        <f t="shared" si="8"/>
        <v>0</v>
      </c>
      <c r="I100" s="219"/>
    </row>
    <row r="101" ht="120" spans="1:9">
      <c r="A101" s="212">
        <v>4</v>
      </c>
      <c r="B101" s="213" t="s">
        <v>141</v>
      </c>
      <c r="C101" s="214" t="s">
        <v>142</v>
      </c>
      <c r="D101" s="213" t="s">
        <v>143</v>
      </c>
      <c r="E101" s="220" t="s">
        <v>28</v>
      </c>
      <c r="F101" s="215">
        <v>1</v>
      </c>
      <c r="G101" s="216"/>
      <c r="H101" s="217">
        <f t="shared" si="8"/>
        <v>0</v>
      </c>
      <c r="I101" s="219"/>
    </row>
    <row r="102" spans="1:9">
      <c r="A102" s="212">
        <v>5</v>
      </c>
      <c r="B102" s="213" t="s">
        <v>145</v>
      </c>
      <c r="C102" s="214" t="s">
        <v>186</v>
      </c>
      <c r="D102" s="213" t="s">
        <v>187</v>
      </c>
      <c r="E102" s="220" t="s">
        <v>28</v>
      </c>
      <c r="F102" s="215">
        <v>1</v>
      </c>
      <c r="G102" s="216"/>
      <c r="H102" s="217">
        <f t="shared" si="8"/>
        <v>0</v>
      </c>
      <c r="I102" s="219"/>
    </row>
    <row r="103" s="197" customFormat="1" ht="24.95" customHeight="1" spans="1:9">
      <c r="A103" s="208" t="s">
        <v>104</v>
      </c>
      <c r="B103" s="209" t="s">
        <v>194</v>
      </c>
      <c r="C103" s="209"/>
      <c r="D103" s="209"/>
      <c r="E103" s="210"/>
      <c r="F103" s="210"/>
      <c r="G103" s="211"/>
      <c r="H103" s="211"/>
      <c r="I103" s="210"/>
    </row>
    <row r="104" ht="120" spans="1:9">
      <c r="A104" s="212">
        <v>1</v>
      </c>
      <c r="B104" s="213" t="s">
        <v>195</v>
      </c>
      <c r="C104" s="214" t="s">
        <v>196</v>
      </c>
      <c r="D104" s="213" t="s">
        <v>197</v>
      </c>
      <c r="E104" s="220" t="s">
        <v>49</v>
      </c>
      <c r="F104" s="215">
        <v>600</v>
      </c>
      <c r="G104" s="216"/>
      <c r="H104" s="217">
        <f t="shared" ref="H104:H109" si="9">F104*G104</f>
        <v>0</v>
      </c>
      <c r="I104" s="219"/>
    </row>
    <row r="105" spans="1:9">
      <c r="A105" s="212">
        <v>2</v>
      </c>
      <c r="B105" s="213" t="s">
        <v>195</v>
      </c>
      <c r="C105" s="214" t="s">
        <v>199</v>
      </c>
      <c r="D105" s="213" t="s">
        <v>200</v>
      </c>
      <c r="E105" s="220" t="s">
        <v>49</v>
      </c>
      <c r="F105" s="215">
        <v>200</v>
      </c>
      <c r="G105" s="216"/>
      <c r="H105" s="217">
        <f t="shared" si="9"/>
        <v>0</v>
      </c>
      <c r="I105" s="219"/>
    </row>
    <row r="106" spans="1:9">
      <c r="A106" s="212">
        <v>3</v>
      </c>
      <c r="B106" s="213" t="s">
        <v>201</v>
      </c>
      <c r="C106" s="214" t="s">
        <v>202</v>
      </c>
      <c r="D106" s="213" t="s">
        <v>203</v>
      </c>
      <c r="E106" s="220" t="s">
        <v>49</v>
      </c>
      <c r="F106" s="215">
        <v>200</v>
      </c>
      <c r="G106" s="216"/>
      <c r="H106" s="217">
        <f t="shared" si="9"/>
        <v>0</v>
      </c>
      <c r="I106" s="219"/>
    </row>
    <row r="107" ht="24" spans="1:9">
      <c r="A107" s="212">
        <v>4</v>
      </c>
      <c r="B107" s="213" t="s">
        <v>204</v>
      </c>
      <c r="C107" s="214" t="s">
        <v>205</v>
      </c>
      <c r="D107" s="213" t="s">
        <v>206</v>
      </c>
      <c r="E107" s="220" t="s">
        <v>66</v>
      </c>
      <c r="F107" s="215">
        <v>100</v>
      </c>
      <c r="G107" s="216"/>
      <c r="H107" s="217">
        <f t="shared" si="9"/>
        <v>0</v>
      </c>
      <c r="I107" s="219"/>
    </row>
    <row r="108" ht="24" spans="1:9">
      <c r="A108" s="212">
        <v>5</v>
      </c>
      <c r="B108" s="213" t="s">
        <v>204</v>
      </c>
      <c r="C108" s="214" t="s">
        <v>208</v>
      </c>
      <c r="D108" s="213" t="s">
        <v>209</v>
      </c>
      <c r="E108" s="220" t="s">
        <v>210</v>
      </c>
      <c r="F108" s="215">
        <v>100</v>
      </c>
      <c r="G108" s="216"/>
      <c r="H108" s="217">
        <f t="shared" si="9"/>
        <v>0</v>
      </c>
      <c r="I108" s="219"/>
    </row>
    <row r="109" ht="24" spans="1:9">
      <c r="A109" s="212">
        <v>6</v>
      </c>
      <c r="B109" s="213" t="s">
        <v>211</v>
      </c>
      <c r="C109" s="214" t="s">
        <v>212</v>
      </c>
      <c r="D109" s="213" t="s">
        <v>213</v>
      </c>
      <c r="E109" s="220" t="s">
        <v>40</v>
      </c>
      <c r="F109" s="215">
        <v>60</v>
      </c>
      <c r="G109" s="216"/>
      <c r="H109" s="217">
        <f t="shared" si="9"/>
        <v>0</v>
      </c>
      <c r="I109" s="219"/>
    </row>
    <row r="110" s="197" customFormat="1" ht="24.95" customHeight="1" spans="1:9">
      <c r="A110" s="208" t="s">
        <v>214</v>
      </c>
      <c r="B110" s="209" t="s">
        <v>215</v>
      </c>
      <c r="C110" s="209"/>
      <c r="D110" s="209"/>
      <c r="E110" s="209" t="s">
        <v>216</v>
      </c>
      <c r="F110" s="210"/>
      <c r="G110" s="211"/>
      <c r="H110" s="211">
        <f>SUM(H5:H109)</f>
        <v>0</v>
      </c>
      <c r="I110" s="210"/>
    </row>
    <row r="111" s="197" customFormat="1" ht="24.95" customHeight="1" spans="1:9">
      <c r="A111" s="208" t="s">
        <v>217</v>
      </c>
      <c r="B111" s="209" t="s">
        <v>218</v>
      </c>
      <c r="C111" s="209"/>
      <c r="D111" s="209"/>
      <c r="E111" s="209" t="s">
        <v>219</v>
      </c>
      <c r="F111" s="210"/>
      <c r="G111" s="221"/>
      <c r="H111" s="211">
        <f>H110*G111</f>
        <v>0</v>
      </c>
      <c r="I111" s="210"/>
    </row>
    <row r="112" s="197" customFormat="1" ht="24.95" customHeight="1" spans="1:9">
      <c r="A112" s="208" t="s">
        <v>220</v>
      </c>
      <c r="B112" s="209" t="s">
        <v>221</v>
      </c>
      <c r="C112" s="209"/>
      <c r="D112" s="209"/>
      <c r="E112" s="209" t="s">
        <v>216</v>
      </c>
      <c r="F112" s="210"/>
      <c r="G112" s="211"/>
      <c r="H112" s="211">
        <f>H110+H111</f>
        <v>0</v>
      </c>
      <c r="I112" s="210"/>
    </row>
    <row r="113" s="197" customFormat="1" ht="90" customHeight="1" spans="1:9">
      <c r="A113" s="222" t="s">
        <v>224</v>
      </c>
      <c r="B113" s="223"/>
      <c r="C113" s="223"/>
      <c r="D113" s="223"/>
      <c r="E113" s="223"/>
      <c r="F113" s="223"/>
      <c r="G113" s="223"/>
      <c r="H113" s="223"/>
      <c r="I113" s="232"/>
    </row>
    <row r="114" spans="1:9">
      <c r="A114" s="224"/>
      <c r="B114" s="225"/>
      <c r="C114" s="225"/>
      <c r="D114" s="225"/>
      <c r="E114" s="226"/>
      <c r="F114" s="226"/>
      <c r="G114" s="227"/>
      <c r="H114" s="227"/>
      <c r="I114" s="226"/>
    </row>
    <row r="115" ht="25" customHeight="1" spans="1:9">
      <c r="A115" s="228"/>
      <c r="B115" s="229"/>
      <c r="C115" s="229"/>
      <c r="D115" s="229"/>
      <c r="E115" s="230"/>
      <c r="F115" s="230"/>
      <c r="G115" s="231" t="s">
        <v>225</v>
      </c>
      <c r="H115" s="231"/>
      <c r="I115" s="231"/>
    </row>
    <row r="116" ht="25" customHeight="1" spans="1:9">
      <c r="A116" s="228"/>
      <c r="B116" s="229"/>
      <c r="C116" s="229"/>
      <c r="D116" s="229"/>
      <c r="E116" s="230"/>
      <c r="F116" s="230"/>
      <c r="G116" s="231" t="s">
        <v>226</v>
      </c>
      <c r="H116" s="231"/>
      <c r="I116" s="231"/>
    </row>
  </sheetData>
  <protectedRanges>
    <protectedRange sqref="I65" name="报价单_1_2_1"/>
  </protectedRanges>
  <mergeCells count="19">
    <mergeCell ref="A1:I1"/>
    <mergeCell ref="B3:D3"/>
    <mergeCell ref="B4:D4"/>
    <mergeCell ref="B18:D18"/>
    <mergeCell ref="B27:D27"/>
    <mergeCell ref="B45:D45"/>
    <mergeCell ref="B61:D61"/>
    <mergeCell ref="B69:D69"/>
    <mergeCell ref="B70:D70"/>
    <mergeCell ref="B80:D80"/>
    <mergeCell ref="B89:D89"/>
    <mergeCell ref="B97:D97"/>
    <mergeCell ref="B103:D103"/>
    <mergeCell ref="B110:D110"/>
    <mergeCell ref="B111:D111"/>
    <mergeCell ref="B112:D112"/>
    <mergeCell ref="A113:I113"/>
    <mergeCell ref="G115:I115"/>
    <mergeCell ref="G116:I116"/>
  </mergeCells>
  <dataValidations count="1">
    <dataValidation type="list" showInputMessage="1" prompt="选单" sqref="E5 E6 E7 E8 E9 E10 E11 E12 E13 E17 E21 E22 E23 E24 E25 E26 E30 E31 E32 E33 E34 E35 E36 E37 E38 E39 E43 E44 E48 E49 E50 E51 E52 E53 E54 E55 E56 E60 E65 E66 E67 E68 E69 E14:E16 E19:E20 E28:E29 E40:E42 E46:E47 E57:E59 E62:E64">
      <formula1>"台,组,秒,式,套,个,件,支,米,平米,　"</formula1>
    </dataValidation>
  </dataValidations>
  <printOptions horizontalCentered="1"/>
  <pageMargins left="0" right="0" top="0.786805555555556"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122"/>
  <sheetViews>
    <sheetView showGridLines="0" view="pageBreakPreview" zoomScaleNormal="100" topLeftCell="A87" workbookViewId="0">
      <selection activeCell="K4" sqref="K4"/>
    </sheetView>
  </sheetViews>
  <sheetFormatPr defaultColWidth="9" defaultRowHeight="17.25"/>
  <cols>
    <col min="1" max="1" width="5.625" style="117" customWidth="1"/>
    <col min="2" max="2" width="19.25" style="118" customWidth="1"/>
    <col min="3" max="3" width="14.75" style="118" customWidth="1"/>
    <col min="4" max="4" width="6.375" style="119" customWidth="1"/>
    <col min="5" max="5" width="5.125" style="119" customWidth="1"/>
    <col min="6" max="6" width="9.25" style="120" customWidth="1"/>
    <col min="7" max="7" width="10.375" style="120" customWidth="1"/>
    <col min="8" max="8" width="18.125" style="119" customWidth="1"/>
    <col min="9" max="9" width="41" style="118" customWidth="1"/>
    <col min="10" max="10" width="18.25" style="143" customWidth="1"/>
    <col min="11" max="16384" width="9" style="67"/>
  </cols>
  <sheetData>
    <row r="1" s="144" customFormat="1" ht="51" customHeight="1" spans="1:10">
      <c r="A1" s="74" t="s">
        <v>227</v>
      </c>
      <c r="B1" s="75"/>
      <c r="C1" s="75"/>
      <c r="D1" s="75"/>
      <c r="E1" s="75"/>
      <c r="F1" s="75"/>
      <c r="G1" s="75"/>
      <c r="H1" s="75"/>
      <c r="I1" s="75"/>
      <c r="J1" s="75"/>
    </row>
    <row r="2" ht="26.1" customHeight="1" spans="1:10">
      <c r="A2" s="76" t="s">
        <v>228</v>
      </c>
      <c r="B2" s="77"/>
      <c r="C2" s="78" t="s">
        <v>229</v>
      </c>
      <c r="D2" s="76" t="s">
        <v>229</v>
      </c>
      <c r="E2" s="76"/>
      <c r="F2" s="77"/>
      <c r="G2" s="77"/>
      <c r="H2" s="149" t="s">
        <v>230</v>
      </c>
      <c r="I2" s="181"/>
      <c r="J2" s="76" t="s">
        <v>231</v>
      </c>
    </row>
    <row r="3" s="68" customFormat="1" ht="21.95" customHeight="1" spans="1:13">
      <c r="A3" s="79" t="s">
        <v>232</v>
      </c>
      <c r="B3" s="80"/>
      <c r="C3" s="80"/>
      <c r="D3" s="80"/>
      <c r="E3" s="80"/>
      <c r="F3" s="80"/>
      <c r="G3" s="80"/>
      <c r="H3" s="80"/>
      <c r="I3" s="80"/>
      <c r="J3" s="121"/>
      <c r="M3" s="69"/>
    </row>
    <row r="4" s="145" customFormat="1" ht="20.1" customHeight="1" spans="1:11">
      <c r="A4" s="81" t="s">
        <v>12</v>
      </c>
      <c r="B4" s="82" t="s">
        <v>13</v>
      </c>
      <c r="C4" s="82" t="s">
        <v>14</v>
      </c>
      <c r="D4" s="82" t="s">
        <v>17</v>
      </c>
      <c r="E4" s="82" t="s">
        <v>16</v>
      </c>
      <c r="F4" s="83" t="s">
        <v>233</v>
      </c>
      <c r="G4" s="83" t="s">
        <v>234</v>
      </c>
      <c r="H4" s="82" t="s">
        <v>223</v>
      </c>
      <c r="I4" s="82" t="s">
        <v>15</v>
      </c>
      <c r="J4" s="82" t="s">
        <v>20</v>
      </c>
      <c r="K4" s="122"/>
    </row>
    <row r="5" s="70" customFormat="1" ht="20.1" customHeight="1" spans="1:10">
      <c r="A5" s="150">
        <v>1</v>
      </c>
      <c r="B5" s="151" t="s">
        <v>235</v>
      </c>
      <c r="C5" s="151" t="s">
        <v>236</v>
      </c>
      <c r="D5" s="152">
        <v>4</v>
      </c>
      <c r="E5" s="153" t="s">
        <v>150</v>
      </c>
      <c r="F5" s="154"/>
      <c r="G5" s="154"/>
      <c r="H5" s="153" t="s">
        <v>237</v>
      </c>
      <c r="I5" s="151" t="s">
        <v>238</v>
      </c>
      <c r="J5" s="151" t="s">
        <v>239</v>
      </c>
    </row>
    <row r="6" s="70" customFormat="1" ht="20.1" customHeight="1" spans="1:10">
      <c r="A6" s="150">
        <v>2</v>
      </c>
      <c r="B6" s="151" t="s">
        <v>240</v>
      </c>
      <c r="C6" s="151" t="s">
        <v>176</v>
      </c>
      <c r="D6" s="152">
        <v>4</v>
      </c>
      <c r="E6" s="153" t="s">
        <v>150</v>
      </c>
      <c r="F6" s="154"/>
      <c r="G6" s="154"/>
      <c r="H6" s="153" t="s">
        <v>237</v>
      </c>
      <c r="I6" s="151" t="s">
        <v>177</v>
      </c>
      <c r="J6" s="151" t="s">
        <v>239</v>
      </c>
    </row>
    <row r="7" s="70" customFormat="1" ht="20.1" customHeight="1" spans="1:10">
      <c r="A7" s="150">
        <v>3</v>
      </c>
      <c r="B7" s="151" t="s">
        <v>241</v>
      </c>
      <c r="C7" s="155" t="s">
        <v>242</v>
      </c>
      <c r="D7" s="152">
        <v>2</v>
      </c>
      <c r="E7" s="153" t="s">
        <v>28</v>
      </c>
      <c r="F7" s="154"/>
      <c r="G7" s="154"/>
      <c r="H7" s="153" t="s">
        <v>237</v>
      </c>
      <c r="I7" s="151" t="s">
        <v>243</v>
      </c>
      <c r="J7" s="151"/>
    </row>
    <row r="8" s="70" customFormat="1" ht="20.1" customHeight="1" spans="1:10">
      <c r="A8" s="150">
        <v>4</v>
      </c>
      <c r="B8" s="156" t="s">
        <v>244</v>
      </c>
      <c r="C8" s="157" t="s">
        <v>184</v>
      </c>
      <c r="D8" s="158">
        <v>1</v>
      </c>
      <c r="E8" s="158" t="s">
        <v>28</v>
      </c>
      <c r="F8" s="154"/>
      <c r="G8" s="154"/>
      <c r="H8" s="153" t="s">
        <v>237</v>
      </c>
      <c r="I8" s="182" t="s">
        <v>245</v>
      </c>
      <c r="J8" s="183" t="s">
        <v>246</v>
      </c>
    </row>
    <row r="9" s="70" customFormat="1" ht="20.1" customHeight="1" spans="1:10">
      <c r="A9" s="150">
        <v>5</v>
      </c>
      <c r="B9" s="159" t="s">
        <v>247</v>
      </c>
      <c r="C9" s="160" t="s">
        <v>248</v>
      </c>
      <c r="D9" s="158">
        <v>1</v>
      </c>
      <c r="E9" s="158" t="s">
        <v>40</v>
      </c>
      <c r="F9" s="154"/>
      <c r="G9" s="154"/>
      <c r="H9" s="161" t="s">
        <v>249</v>
      </c>
      <c r="I9" s="182"/>
      <c r="J9" s="183"/>
    </row>
    <row r="10" s="70" customFormat="1" ht="20.1" customHeight="1" spans="1:10">
      <c r="A10" s="150">
        <v>6</v>
      </c>
      <c r="B10" s="159" t="s">
        <v>250</v>
      </c>
      <c r="C10" s="160" t="s">
        <v>138</v>
      </c>
      <c r="D10" s="158">
        <v>1</v>
      </c>
      <c r="E10" s="158" t="s">
        <v>251</v>
      </c>
      <c r="F10" s="154"/>
      <c r="G10" s="154"/>
      <c r="H10" s="161" t="s">
        <v>252</v>
      </c>
      <c r="I10" s="182" t="s">
        <v>139</v>
      </c>
      <c r="J10" s="183"/>
    </row>
    <row r="11" s="70" customFormat="1" ht="20.1" customHeight="1" spans="1:10">
      <c r="A11" s="150">
        <v>7</v>
      </c>
      <c r="B11" s="151" t="s">
        <v>152</v>
      </c>
      <c r="C11" s="151" t="s">
        <v>253</v>
      </c>
      <c r="D11" s="152">
        <v>1</v>
      </c>
      <c r="E11" s="153" t="s">
        <v>28</v>
      </c>
      <c r="F11" s="154"/>
      <c r="G11" s="154"/>
      <c r="H11" s="153" t="s">
        <v>254</v>
      </c>
      <c r="I11" s="151" t="s">
        <v>255</v>
      </c>
      <c r="J11" s="151"/>
    </row>
    <row r="12" s="70" customFormat="1" ht="20.1" customHeight="1" spans="1:10">
      <c r="A12" s="150">
        <v>8</v>
      </c>
      <c r="B12" s="151" t="s">
        <v>256</v>
      </c>
      <c r="C12" s="151" t="s">
        <v>257</v>
      </c>
      <c r="D12" s="152">
        <v>1</v>
      </c>
      <c r="E12" s="153" t="s">
        <v>40</v>
      </c>
      <c r="F12" s="154"/>
      <c r="G12" s="154"/>
      <c r="H12" s="153" t="s">
        <v>258</v>
      </c>
      <c r="I12" s="151"/>
      <c r="J12" s="151"/>
    </row>
    <row r="13" s="70" customFormat="1" ht="20.1" customHeight="1" spans="1:10">
      <c r="A13" s="150">
        <v>9</v>
      </c>
      <c r="B13" s="151" t="s">
        <v>259</v>
      </c>
      <c r="C13" s="151" t="s">
        <v>260</v>
      </c>
      <c r="D13" s="152">
        <v>2</v>
      </c>
      <c r="E13" s="153" t="s">
        <v>28</v>
      </c>
      <c r="F13" s="154"/>
      <c r="G13" s="154"/>
      <c r="H13" s="153" t="s">
        <v>261</v>
      </c>
      <c r="I13" s="151" t="s">
        <v>262</v>
      </c>
      <c r="J13" s="151"/>
    </row>
    <row r="14" s="70" customFormat="1" ht="20.1" customHeight="1" spans="1:10">
      <c r="A14" s="150">
        <v>10</v>
      </c>
      <c r="B14" s="151" t="s">
        <v>263</v>
      </c>
      <c r="C14" s="151" t="s">
        <v>264</v>
      </c>
      <c r="D14" s="152">
        <v>2</v>
      </c>
      <c r="E14" s="153" t="s">
        <v>150</v>
      </c>
      <c r="F14" s="154"/>
      <c r="G14" s="154"/>
      <c r="H14" s="153" t="s">
        <v>265</v>
      </c>
      <c r="I14" s="151" t="s">
        <v>266</v>
      </c>
      <c r="J14" s="151"/>
    </row>
    <row r="15" s="70" customFormat="1" ht="20.1" customHeight="1" spans="1:10">
      <c r="A15" s="150">
        <v>11</v>
      </c>
      <c r="B15" s="151" t="s">
        <v>267</v>
      </c>
      <c r="C15" s="151" t="s">
        <v>268</v>
      </c>
      <c r="D15" s="152">
        <v>2</v>
      </c>
      <c r="E15" s="153" t="s">
        <v>28</v>
      </c>
      <c r="F15" s="154"/>
      <c r="G15" s="154"/>
      <c r="H15" s="153" t="s">
        <v>269</v>
      </c>
      <c r="I15" s="151" t="s">
        <v>270</v>
      </c>
      <c r="J15" s="151" t="s">
        <v>271</v>
      </c>
    </row>
    <row r="16" s="70" customFormat="1" ht="20.1" customHeight="1" spans="1:10">
      <c r="A16" s="150">
        <v>12</v>
      </c>
      <c r="B16" s="151" t="s">
        <v>272</v>
      </c>
      <c r="C16" s="151" t="s">
        <v>273</v>
      </c>
      <c r="D16" s="152">
        <v>2</v>
      </c>
      <c r="E16" s="153" t="s">
        <v>28</v>
      </c>
      <c r="F16" s="154"/>
      <c r="G16" s="154"/>
      <c r="H16" s="153" t="s">
        <v>269</v>
      </c>
      <c r="I16" s="151" t="s">
        <v>274</v>
      </c>
      <c r="J16" s="151" t="s">
        <v>271</v>
      </c>
    </row>
    <row r="17" s="70" customFormat="1" ht="20.1" customHeight="1" spans="1:10">
      <c r="A17" s="150">
        <v>13</v>
      </c>
      <c r="B17" s="151" t="s">
        <v>275</v>
      </c>
      <c r="C17" s="151" t="s">
        <v>276</v>
      </c>
      <c r="D17" s="152">
        <v>2</v>
      </c>
      <c r="E17" s="153" t="s">
        <v>28</v>
      </c>
      <c r="F17" s="154"/>
      <c r="G17" s="154"/>
      <c r="H17" s="153" t="s">
        <v>269</v>
      </c>
      <c r="I17" s="151" t="s">
        <v>277</v>
      </c>
      <c r="J17" s="151" t="s">
        <v>271</v>
      </c>
    </row>
    <row r="18" s="70" customFormat="1" ht="20.1" customHeight="1" spans="1:10">
      <c r="A18" s="150">
        <v>14</v>
      </c>
      <c r="B18" s="151" t="s">
        <v>278</v>
      </c>
      <c r="C18" s="151" t="s">
        <v>279</v>
      </c>
      <c r="D18" s="152">
        <v>1</v>
      </c>
      <c r="E18" s="153" t="s">
        <v>28</v>
      </c>
      <c r="F18" s="154"/>
      <c r="G18" s="154"/>
      <c r="H18" s="153" t="s">
        <v>269</v>
      </c>
      <c r="I18" s="151" t="s">
        <v>280</v>
      </c>
      <c r="J18" s="151" t="s">
        <v>271</v>
      </c>
    </row>
    <row r="19" s="70" customFormat="1" ht="20.1" customHeight="1" spans="1:10">
      <c r="A19" s="150">
        <v>15</v>
      </c>
      <c r="B19" s="151" t="s">
        <v>281</v>
      </c>
      <c r="C19" s="151" t="s">
        <v>282</v>
      </c>
      <c r="D19" s="152">
        <v>2</v>
      </c>
      <c r="E19" s="153" t="s">
        <v>28</v>
      </c>
      <c r="F19" s="154"/>
      <c r="G19" s="154"/>
      <c r="H19" s="153" t="s">
        <v>269</v>
      </c>
      <c r="I19" s="151" t="s">
        <v>283</v>
      </c>
      <c r="J19" s="151" t="s">
        <v>271</v>
      </c>
    </row>
    <row r="20" s="70" customFormat="1" ht="20.1" customHeight="1" spans="1:10">
      <c r="A20" s="150">
        <v>16</v>
      </c>
      <c r="B20" s="151" t="s">
        <v>284</v>
      </c>
      <c r="C20" s="151" t="s">
        <v>142</v>
      </c>
      <c r="D20" s="152">
        <v>2</v>
      </c>
      <c r="E20" s="153" t="s">
        <v>28</v>
      </c>
      <c r="F20" s="154"/>
      <c r="G20" s="154"/>
      <c r="H20" s="153" t="s">
        <v>285</v>
      </c>
      <c r="I20" s="151" t="s">
        <v>143</v>
      </c>
      <c r="J20" s="151"/>
    </row>
    <row r="21" s="70" customFormat="1" ht="20.1" customHeight="1" spans="1:10">
      <c r="A21" s="150">
        <v>17</v>
      </c>
      <c r="B21" s="151" t="s">
        <v>126</v>
      </c>
      <c r="C21" s="151" t="s">
        <v>286</v>
      </c>
      <c r="D21" s="152">
        <v>1</v>
      </c>
      <c r="E21" s="153" t="s">
        <v>66</v>
      </c>
      <c r="F21" s="154"/>
      <c r="G21" s="154"/>
      <c r="H21" s="153" t="s">
        <v>78</v>
      </c>
      <c r="I21" s="151" t="s">
        <v>287</v>
      </c>
      <c r="J21" s="151"/>
    </row>
    <row r="22" s="146" customFormat="1" ht="20.1" customHeight="1" spans="1:10">
      <c r="A22" s="113" t="s">
        <v>288</v>
      </c>
      <c r="B22" s="113"/>
      <c r="C22" s="113"/>
      <c r="D22" s="113"/>
      <c r="E22" s="113"/>
      <c r="F22" s="113"/>
      <c r="G22" s="162">
        <f>SUM(G5:G21)</f>
        <v>0</v>
      </c>
      <c r="H22" s="94"/>
      <c r="I22" s="130"/>
      <c r="J22" s="131"/>
    </row>
    <row r="23" s="68" customFormat="1" ht="18.95" customHeight="1" spans="1:13">
      <c r="A23" s="79" t="s">
        <v>289</v>
      </c>
      <c r="B23" s="80"/>
      <c r="C23" s="80"/>
      <c r="D23" s="80"/>
      <c r="E23" s="80"/>
      <c r="F23" s="80"/>
      <c r="G23" s="80"/>
      <c r="H23" s="80"/>
      <c r="I23" s="80"/>
      <c r="J23" s="121"/>
      <c r="M23" s="69"/>
    </row>
    <row r="24" s="147" customFormat="1" ht="20.1" customHeight="1" spans="1:10">
      <c r="A24" s="163" t="s">
        <v>12</v>
      </c>
      <c r="B24" s="164" t="s">
        <v>13</v>
      </c>
      <c r="C24" s="164" t="s">
        <v>14</v>
      </c>
      <c r="D24" s="164" t="s">
        <v>17</v>
      </c>
      <c r="E24" s="164" t="s">
        <v>16</v>
      </c>
      <c r="F24" s="165" t="s">
        <v>233</v>
      </c>
      <c r="G24" s="165" t="s">
        <v>234</v>
      </c>
      <c r="H24" s="164" t="s">
        <v>223</v>
      </c>
      <c r="I24" s="164" t="s">
        <v>15</v>
      </c>
      <c r="J24" s="164" t="s">
        <v>20</v>
      </c>
    </row>
    <row r="25" s="69" customFormat="1" ht="20.1" customHeight="1" spans="1:10">
      <c r="A25" s="166">
        <v>1</v>
      </c>
      <c r="B25" s="167" t="s">
        <v>235</v>
      </c>
      <c r="C25" s="167" t="s">
        <v>236</v>
      </c>
      <c r="D25" s="168">
        <v>2</v>
      </c>
      <c r="E25" s="169" t="s">
        <v>150</v>
      </c>
      <c r="F25" s="170"/>
      <c r="G25" s="171"/>
      <c r="H25" s="169" t="s">
        <v>237</v>
      </c>
      <c r="I25" s="167" t="s">
        <v>238</v>
      </c>
      <c r="J25" s="167" t="s">
        <v>239</v>
      </c>
    </row>
    <row r="26" s="69" customFormat="1" ht="20.1" customHeight="1" spans="1:10">
      <c r="A26" s="166">
        <v>2</v>
      </c>
      <c r="B26" s="167" t="s">
        <v>240</v>
      </c>
      <c r="C26" s="167" t="s">
        <v>176</v>
      </c>
      <c r="D26" s="168">
        <v>2</v>
      </c>
      <c r="E26" s="169" t="s">
        <v>150</v>
      </c>
      <c r="F26" s="170"/>
      <c r="G26" s="171"/>
      <c r="H26" s="169" t="s">
        <v>237</v>
      </c>
      <c r="I26" s="167" t="s">
        <v>177</v>
      </c>
      <c r="J26" s="167" t="s">
        <v>239</v>
      </c>
    </row>
    <row r="27" s="69" customFormat="1" ht="20.1" customHeight="1" spans="1:10">
      <c r="A27" s="166">
        <v>3</v>
      </c>
      <c r="B27" s="167" t="s">
        <v>241</v>
      </c>
      <c r="C27" s="172" t="s">
        <v>242</v>
      </c>
      <c r="D27" s="168">
        <v>1</v>
      </c>
      <c r="E27" s="169" t="s">
        <v>28</v>
      </c>
      <c r="F27" s="170"/>
      <c r="G27" s="171"/>
      <c r="H27" s="169" t="s">
        <v>237</v>
      </c>
      <c r="I27" s="167" t="s">
        <v>243</v>
      </c>
      <c r="J27" s="167"/>
    </row>
    <row r="28" s="69" customFormat="1" ht="20.1" customHeight="1" spans="1:10">
      <c r="A28" s="166">
        <v>4</v>
      </c>
      <c r="B28" s="173" t="s">
        <v>244</v>
      </c>
      <c r="C28" s="174" t="s">
        <v>184</v>
      </c>
      <c r="D28" s="175">
        <v>1</v>
      </c>
      <c r="E28" s="175" t="s">
        <v>28</v>
      </c>
      <c r="F28" s="170"/>
      <c r="G28" s="171"/>
      <c r="H28" s="169" t="s">
        <v>237</v>
      </c>
      <c r="I28" s="184" t="s">
        <v>245</v>
      </c>
      <c r="J28" s="185" t="s">
        <v>246</v>
      </c>
    </row>
    <row r="29" s="69" customFormat="1" ht="20.1" customHeight="1" spans="1:10">
      <c r="A29" s="166">
        <v>5</v>
      </c>
      <c r="B29" s="176" t="s">
        <v>247</v>
      </c>
      <c r="C29" s="177" t="s">
        <v>248</v>
      </c>
      <c r="D29" s="175">
        <v>1</v>
      </c>
      <c r="E29" s="175" t="s">
        <v>40</v>
      </c>
      <c r="F29" s="170"/>
      <c r="G29" s="171"/>
      <c r="H29" s="178" t="s">
        <v>249</v>
      </c>
      <c r="I29" s="184"/>
      <c r="J29" s="185"/>
    </row>
    <row r="30" s="69" customFormat="1" ht="20.1" customHeight="1" spans="1:10">
      <c r="A30" s="166">
        <v>6</v>
      </c>
      <c r="B30" s="176" t="s">
        <v>250</v>
      </c>
      <c r="C30" s="177" t="s">
        <v>138</v>
      </c>
      <c r="D30" s="175">
        <v>1</v>
      </c>
      <c r="E30" s="175" t="s">
        <v>251</v>
      </c>
      <c r="F30" s="170"/>
      <c r="G30" s="171"/>
      <c r="H30" s="178" t="s">
        <v>252</v>
      </c>
      <c r="I30" s="184" t="s">
        <v>139</v>
      </c>
      <c r="J30" s="185"/>
    </row>
    <row r="31" s="69" customFormat="1" ht="20.1" customHeight="1" spans="1:10">
      <c r="A31" s="166">
        <v>7</v>
      </c>
      <c r="B31" s="167" t="s">
        <v>152</v>
      </c>
      <c r="C31" s="167" t="s">
        <v>253</v>
      </c>
      <c r="D31" s="168">
        <v>1</v>
      </c>
      <c r="E31" s="169" t="s">
        <v>28</v>
      </c>
      <c r="F31" s="170"/>
      <c r="G31" s="171"/>
      <c r="H31" s="169" t="s">
        <v>254</v>
      </c>
      <c r="I31" s="167" t="s">
        <v>255</v>
      </c>
      <c r="J31" s="167"/>
    </row>
    <row r="32" s="69" customFormat="1" ht="20.1" customHeight="1" spans="1:10">
      <c r="A32" s="166">
        <v>8</v>
      </c>
      <c r="B32" s="167" t="s">
        <v>256</v>
      </c>
      <c r="C32" s="167" t="s">
        <v>257</v>
      </c>
      <c r="D32" s="168">
        <v>1</v>
      </c>
      <c r="E32" s="169" t="s">
        <v>40</v>
      </c>
      <c r="F32" s="170"/>
      <c r="G32" s="171"/>
      <c r="H32" s="169" t="s">
        <v>258</v>
      </c>
      <c r="I32" s="167"/>
      <c r="J32" s="167"/>
    </row>
    <row r="33" s="69" customFormat="1" ht="20.1" customHeight="1" spans="1:10">
      <c r="A33" s="166">
        <v>9</v>
      </c>
      <c r="B33" s="167" t="s">
        <v>259</v>
      </c>
      <c r="C33" s="167" t="s">
        <v>260</v>
      </c>
      <c r="D33" s="168">
        <v>2</v>
      </c>
      <c r="E33" s="169">
        <v>1</v>
      </c>
      <c r="F33" s="170"/>
      <c r="G33" s="171"/>
      <c r="H33" s="169" t="s">
        <v>261</v>
      </c>
      <c r="I33" s="167" t="s">
        <v>262</v>
      </c>
      <c r="J33" s="167"/>
    </row>
    <row r="34" s="69" customFormat="1" ht="20.1" customHeight="1" spans="1:10">
      <c r="A34" s="166">
        <v>10</v>
      </c>
      <c r="B34" s="167" t="s">
        <v>263</v>
      </c>
      <c r="C34" s="167" t="s">
        <v>264</v>
      </c>
      <c r="D34" s="168">
        <v>2</v>
      </c>
      <c r="E34" s="169" t="s">
        <v>150</v>
      </c>
      <c r="F34" s="170"/>
      <c r="G34" s="171"/>
      <c r="H34" s="169" t="s">
        <v>265</v>
      </c>
      <c r="I34" s="167" t="s">
        <v>266</v>
      </c>
      <c r="J34" s="167"/>
    </row>
    <row r="35" s="69" customFormat="1" ht="20.1" customHeight="1" spans="1:10">
      <c r="A35" s="166">
        <v>11</v>
      </c>
      <c r="B35" s="167" t="s">
        <v>267</v>
      </c>
      <c r="C35" s="167" t="s">
        <v>268</v>
      </c>
      <c r="D35" s="168">
        <v>2</v>
      </c>
      <c r="E35" s="169" t="s">
        <v>28</v>
      </c>
      <c r="F35" s="170"/>
      <c r="G35" s="171"/>
      <c r="H35" s="169" t="s">
        <v>269</v>
      </c>
      <c r="I35" s="167" t="s">
        <v>270</v>
      </c>
      <c r="J35" s="167" t="s">
        <v>271</v>
      </c>
    </row>
    <row r="36" s="69" customFormat="1" ht="20.1" customHeight="1" spans="1:10">
      <c r="A36" s="166">
        <v>12</v>
      </c>
      <c r="B36" s="167" t="s">
        <v>272</v>
      </c>
      <c r="C36" s="167" t="s">
        <v>273</v>
      </c>
      <c r="D36" s="168">
        <v>2</v>
      </c>
      <c r="E36" s="169" t="s">
        <v>28</v>
      </c>
      <c r="F36" s="170"/>
      <c r="G36" s="171"/>
      <c r="H36" s="169" t="s">
        <v>269</v>
      </c>
      <c r="I36" s="167" t="s">
        <v>274</v>
      </c>
      <c r="J36" s="167" t="s">
        <v>271</v>
      </c>
    </row>
    <row r="37" s="69" customFormat="1" ht="20.1" customHeight="1" spans="1:10">
      <c r="A37" s="166">
        <v>13</v>
      </c>
      <c r="B37" s="167" t="s">
        <v>275</v>
      </c>
      <c r="C37" s="167" t="s">
        <v>276</v>
      </c>
      <c r="D37" s="168">
        <v>2</v>
      </c>
      <c r="E37" s="169" t="s">
        <v>28</v>
      </c>
      <c r="F37" s="170"/>
      <c r="G37" s="171"/>
      <c r="H37" s="169" t="s">
        <v>269</v>
      </c>
      <c r="I37" s="167" t="s">
        <v>277</v>
      </c>
      <c r="J37" s="167" t="s">
        <v>271</v>
      </c>
    </row>
    <row r="38" s="69" customFormat="1" ht="20.1" customHeight="1" spans="1:10">
      <c r="A38" s="166">
        <v>14</v>
      </c>
      <c r="B38" s="167" t="s">
        <v>278</v>
      </c>
      <c r="C38" s="167" t="s">
        <v>279</v>
      </c>
      <c r="D38" s="168">
        <v>1</v>
      </c>
      <c r="E38" s="169" t="s">
        <v>28</v>
      </c>
      <c r="F38" s="170"/>
      <c r="G38" s="171"/>
      <c r="H38" s="169" t="s">
        <v>269</v>
      </c>
      <c r="I38" s="167" t="s">
        <v>280</v>
      </c>
      <c r="J38" s="167" t="s">
        <v>271</v>
      </c>
    </row>
    <row r="39" s="69" customFormat="1" ht="20.1" customHeight="1" spans="1:10">
      <c r="A39" s="166">
        <v>15</v>
      </c>
      <c r="B39" s="167" t="s">
        <v>281</v>
      </c>
      <c r="C39" s="167" t="s">
        <v>282</v>
      </c>
      <c r="D39" s="168">
        <v>2</v>
      </c>
      <c r="E39" s="169" t="s">
        <v>28</v>
      </c>
      <c r="F39" s="170"/>
      <c r="G39" s="171"/>
      <c r="H39" s="169" t="s">
        <v>269</v>
      </c>
      <c r="I39" s="167" t="s">
        <v>283</v>
      </c>
      <c r="J39" s="167" t="s">
        <v>271</v>
      </c>
    </row>
    <row r="40" s="69" customFormat="1" ht="20.1" customHeight="1" spans="1:10">
      <c r="A40" s="166">
        <v>16</v>
      </c>
      <c r="B40" s="167" t="s">
        <v>284</v>
      </c>
      <c r="C40" s="167" t="s">
        <v>142</v>
      </c>
      <c r="D40" s="168">
        <v>1</v>
      </c>
      <c r="E40" s="169" t="s">
        <v>28</v>
      </c>
      <c r="F40" s="170"/>
      <c r="G40" s="171"/>
      <c r="H40" s="169" t="s">
        <v>285</v>
      </c>
      <c r="I40" s="167" t="s">
        <v>143</v>
      </c>
      <c r="J40" s="167"/>
    </row>
    <row r="41" s="69" customFormat="1" ht="20.1" customHeight="1" spans="1:10">
      <c r="A41" s="166">
        <v>17</v>
      </c>
      <c r="B41" s="167" t="s">
        <v>126</v>
      </c>
      <c r="C41" s="167" t="s">
        <v>286</v>
      </c>
      <c r="D41" s="168">
        <v>1</v>
      </c>
      <c r="E41" s="169" t="s">
        <v>66</v>
      </c>
      <c r="F41" s="170"/>
      <c r="G41" s="171"/>
      <c r="H41" s="169" t="s">
        <v>78</v>
      </c>
      <c r="I41" s="167" t="s">
        <v>287</v>
      </c>
      <c r="J41" s="167"/>
    </row>
    <row r="42" s="71" customFormat="1" ht="16.5" customHeight="1" spans="1:10">
      <c r="A42" s="92" t="s">
        <v>290</v>
      </c>
      <c r="B42" s="92"/>
      <c r="C42" s="92"/>
      <c r="D42" s="92"/>
      <c r="E42" s="92"/>
      <c r="F42" s="92"/>
      <c r="G42" s="93">
        <f>SUM(G25:G41)</f>
        <v>0</v>
      </c>
      <c r="H42" s="94"/>
      <c r="I42" s="130"/>
      <c r="J42" s="131"/>
    </row>
    <row r="43" s="68" customFormat="1" ht="18" customHeight="1" spans="1:13">
      <c r="A43" s="79" t="s">
        <v>291</v>
      </c>
      <c r="B43" s="80"/>
      <c r="C43" s="80"/>
      <c r="D43" s="80"/>
      <c r="E43" s="80"/>
      <c r="F43" s="80"/>
      <c r="G43" s="80"/>
      <c r="H43" s="80"/>
      <c r="I43" s="80"/>
      <c r="J43" s="121"/>
      <c r="M43" s="69"/>
    </row>
    <row r="44" s="145" customFormat="1" ht="20.1" customHeight="1" spans="1:10">
      <c r="A44" s="81" t="s">
        <v>12</v>
      </c>
      <c r="B44" s="82" t="s">
        <v>13</v>
      </c>
      <c r="C44" s="82" t="s">
        <v>14</v>
      </c>
      <c r="D44" s="82" t="s">
        <v>17</v>
      </c>
      <c r="E44" s="82" t="s">
        <v>16</v>
      </c>
      <c r="F44" s="83" t="s">
        <v>233</v>
      </c>
      <c r="G44" s="83" t="s">
        <v>234</v>
      </c>
      <c r="H44" s="82" t="s">
        <v>223</v>
      </c>
      <c r="I44" s="82" t="s">
        <v>15</v>
      </c>
      <c r="J44" s="82" t="s">
        <v>20</v>
      </c>
    </row>
    <row r="45" s="69" customFormat="1" ht="20.1" customHeight="1" spans="1:10">
      <c r="A45" s="179">
        <v>1</v>
      </c>
      <c r="B45" s="167" t="s">
        <v>235</v>
      </c>
      <c r="C45" s="167" t="s">
        <v>236</v>
      </c>
      <c r="D45" s="168">
        <v>11</v>
      </c>
      <c r="E45" s="169" t="s">
        <v>150</v>
      </c>
      <c r="F45" s="171"/>
      <c r="G45" s="171"/>
      <c r="H45" s="169" t="s">
        <v>237</v>
      </c>
      <c r="I45" s="167" t="s">
        <v>238</v>
      </c>
      <c r="J45" s="167"/>
    </row>
    <row r="46" s="69" customFormat="1" ht="20.1" customHeight="1" spans="1:10">
      <c r="A46" s="179">
        <v>2</v>
      </c>
      <c r="B46" s="167" t="s">
        <v>240</v>
      </c>
      <c r="C46" s="167" t="s">
        <v>176</v>
      </c>
      <c r="D46" s="168">
        <v>3</v>
      </c>
      <c r="E46" s="169" t="s">
        <v>150</v>
      </c>
      <c r="F46" s="171"/>
      <c r="G46" s="171"/>
      <c r="H46" s="169" t="s">
        <v>237</v>
      </c>
      <c r="I46" s="167" t="s">
        <v>177</v>
      </c>
      <c r="J46" s="167"/>
    </row>
    <row r="47" s="69" customFormat="1" ht="20.1" customHeight="1" spans="1:10">
      <c r="A47" s="179">
        <v>3</v>
      </c>
      <c r="B47" s="167" t="s">
        <v>241</v>
      </c>
      <c r="C47" s="172" t="s">
        <v>242</v>
      </c>
      <c r="D47" s="168">
        <v>4</v>
      </c>
      <c r="E47" s="169" t="s">
        <v>28</v>
      </c>
      <c r="F47" s="171"/>
      <c r="G47" s="171"/>
      <c r="H47" s="169" t="s">
        <v>237</v>
      </c>
      <c r="I47" s="167" t="s">
        <v>243</v>
      </c>
      <c r="J47" s="167"/>
    </row>
    <row r="48" s="69" customFormat="1" ht="20.1" customHeight="1" spans="1:10">
      <c r="A48" s="179">
        <v>4</v>
      </c>
      <c r="B48" s="173" t="s">
        <v>244</v>
      </c>
      <c r="C48" s="174" t="s">
        <v>292</v>
      </c>
      <c r="D48" s="175">
        <v>1</v>
      </c>
      <c r="E48" s="175" t="s">
        <v>28</v>
      </c>
      <c r="F48" s="171"/>
      <c r="G48" s="171"/>
      <c r="H48" s="169" t="s">
        <v>237</v>
      </c>
      <c r="I48" s="184" t="s">
        <v>293</v>
      </c>
      <c r="J48" s="185" t="s">
        <v>294</v>
      </c>
    </row>
    <row r="49" s="69" customFormat="1" ht="20.1" customHeight="1" spans="1:10">
      <c r="A49" s="179">
        <v>5</v>
      </c>
      <c r="B49" s="176" t="s">
        <v>247</v>
      </c>
      <c r="C49" s="177" t="s">
        <v>248</v>
      </c>
      <c r="D49" s="175">
        <v>1</v>
      </c>
      <c r="E49" s="175" t="s">
        <v>40</v>
      </c>
      <c r="F49" s="171"/>
      <c r="G49" s="171"/>
      <c r="H49" s="178" t="s">
        <v>249</v>
      </c>
      <c r="I49" s="184"/>
      <c r="J49" s="185"/>
    </row>
    <row r="50" s="69" customFormat="1" ht="20.1" customHeight="1" spans="1:10">
      <c r="A50" s="179">
        <v>6</v>
      </c>
      <c r="B50" s="176" t="s">
        <v>250</v>
      </c>
      <c r="C50" s="177" t="s">
        <v>138</v>
      </c>
      <c r="D50" s="175">
        <v>1</v>
      </c>
      <c r="E50" s="175" t="s">
        <v>251</v>
      </c>
      <c r="F50" s="171"/>
      <c r="G50" s="171"/>
      <c r="H50" s="178" t="s">
        <v>252</v>
      </c>
      <c r="I50" s="184" t="s">
        <v>139</v>
      </c>
      <c r="J50" s="185"/>
    </row>
    <row r="51" s="69" customFormat="1" ht="20.1" customHeight="1" spans="1:10">
      <c r="A51" s="179">
        <v>7</v>
      </c>
      <c r="B51" s="167" t="s">
        <v>152</v>
      </c>
      <c r="C51" s="167" t="s">
        <v>253</v>
      </c>
      <c r="D51" s="168">
        <v>1</v>
      </c>
      <c r="E51" s="169" t="s">
        <v>28</v>
      </c>
      <c r="F51" s="171"/>
      <c r="G51" s="171"/>
      <c r="H51" s="169" t="s">
        <v>254</v>
      </c>
      <c r="I51" s="167" t="s">
        <v>255</v>
      </c>
      <c r="J51" s="167"/>
    </row>
    <row r="52" s="69" customFormat="1" ht="20.1" customHeight="1" spans="1:10">
      <c r="A52" s="179">
        <v>8</v>
      </c>
      <c r="B52" s="167" t="s">
        <v>256</v>
      </c>
      <c r="C52" s="167" t="s">
        <v>257</v>
      </c>
      <c r="D52" s="168">
        <v>1</v>
      </c>
      <c r="E52" s="169" t="s">
        <v>40</v>
      </c>
      <c r="F52" s="171"/>
      <c r="G52" s="171"/>
      <c r="H52" s="169" t="s">
        <v>258</v>
      </c>
      <c r="I52" s="167"/>
      <c r="J52" s="167"/>
    </row>
    <row r="53" s="69" customFormat="1" ht="20.1" customHeight="1" spans="1:10">
      <c r="A53" s="179">
        <v>9</v>
      </c>
      <c r="B53" s="167" t="s">
        <v>259</v>
      </c>
      <c r="C53" s="167" t="s">
        <v>260</v>
      </c>
      <c r="D53" s="168">
        <v>2</v>
      </c>
      <c r="E53" s="169" t="s">
        <v>28</v>
      </c>
      <c r="F53" s="171"/>
      <c r="G53" s="171"/>
      <c r="H53" s="169" t="s">
        <v>261</v>
      </c>
      <c r="I53" s="167" t="s">
        <v>262</v>
      </c>
      <c r="J53" s="167"/>
    </row>
    <row r="54" s="69" customFormat="1" ht="20.1" customHeight="1" spans="1:10">
      <c r="A54" s="179">
        <v>10</v>
      </c>
      <c r="B54" s="167" t="s">
        <v>263</v>
      </c>
      <c r="C54" s="167" t="s">
        <v>264</v>
      </c>
      <c r="D54" s="168">
        <v>2</v>
      </c>
      <c r="E54" s="169" t="s">
        <v>150</v>
      </c>
      <c r="F54" s="171"/>
      <c r="G54" s="171"/>
      <c r="H54" s="169" t="s">
        <v>265</v>
      </c>
      <c r="I54" s="167" t="s">
        <v>266</v>
      </c>
      <c r="J54" s="167"/>
    </row>
    <row r="55" s="69" customFormat="1" ht="20.1" customHeight="1" spans="1:10">
      <c r="A55" s="179">
        <v>11</v>
      </c>
      <c r="B55" s="167" t="s">
        <v>267</v>
      </c>
      <c r="C55" s="167" t="s">
        <v>268</v>
      </c>
      <c r="D55" s="168">
        <v>2</v>
      </c>
      <c r="E55" s="169" t="s">
        <v>28</v>
      </c>
      <c r="F55" s="171"/>
      <c r="G55" s="171"/>
      <c r="H55" s="169" t="s">
        <v>269</v>
      </c>
      <c r="I55" s="167" t="s">
        <v>270</v>
      </c>
      <c r="J55" s="167" t="s">
        <v>271</v>
      </c>
    </row>
    <row r="56" s="69" customFormat="1" ht="20.1" customHeight="1" spans="1:10">
      <c r="A56" s="179">
        <v>12</v>
      </c>
      <c r="B56" s="167" t="s">
        <v>272</v>
      </c>
      <c r="C56" s="167" t="s">
        <v>273</v>
      </c>
      <c r="D56" s="168">
        <v>2</v>
      </c>
      <c r="E56" s="169" t="s">
        <v>28</v>
      </c>
      <c r="F56" s="171"/>
      <c r="G56" s="171"/>
      <c r="H56" s="169" t="s">
        <v>269</v>
      </c>
      <c r="I56" s="167" t="s">
        <v>274</v>
      </c>
      <c r="J56" s="167" t="s">
        <v>271</v>
      </c>
    </row>
    <row r="57" s="69" customFormat="1" ht="20.1" customHeight="1" spans="1:10">
      <c r="A57" s="179">
        <v>13</v>
      </c>
      <c r="B57" s="167" t="s">
        <v>275</v>
      </c>
      <c r="C57" s="167" t="s">
        <v>276</v>
      </c>
      <c r="D57" s="168">
        <v>2</v>
      </c>
      <c r="E57" s="169" t="s">
        <v>28</v>
      </c>
      <c r="F57" s="171"/>
      <c r="G57" s="171"/>
      <c r="H57" s="169" t="s">
        <v>269</v>
      </c>
      <c r="I57" s="167" t="s">
        <v>277</v>
      </c>
      <c r="J57" s="167" t="s">
        <v>271</v>
      </c>
    </row>
    <row r="58" s="138" customFormat="1" ht="20.1" customHeight="1" spans="1:10">
      <c r="A58" s="179">
        <v>14</v>
      </c>
      <c r="B58" s="167" t="s">
        <v>278</v>
      </c>
      <c r="C58" s="167" t="s">
        <v>279</v>
      </c>
      <c r="D58" s="168">
        <v>1</v>
      </c>
      <c r="E58" s="169" t="s">
        <v>28</v>
      </c>
      <c r="F58" s="171"/>
      <c r="G58" s="171"/>
      <c r="H58" s="169" t="s">
        <v>269</v>
      </c>
      <c r="I58" s="167" t="s">
        <v>280</v>
      </c>
      <c r="J58" s="167" t="s">
        <v>271</v>
      </c>
    </row>
    <row r="59" s="138" customFormat="1" ht="20.1" customHeight="1" spans="1:10">
      <c r="A59" s="179">
        <v>15</v>
      </c>
      <c r="B59" s="167" t="s">
        <v>281</v>
      </c>
      <c r="C59" s="167" t="s">
        <v>282</v>
      </c>
      <c r="D59" s="168">
        <v>2</v>
      </c>
      <c r="E59" s="169" t="s">
        <v>28</v>
      </c>
      <c r="F59" s="180"/>
      <c r="G59" s="171"/>
      <c r="H59" s="169" t="s">
        <v>269</v>
      </c>
      <c r="I59" s="167" t="s">
        <v>283</v>
      </c>
      <c r="J59" s="167" t="s">
        <v>271</v>
      </c>
    </row>
    <row r="60" s="138" customFormat="1" ht="20.1" customHeight="1" spans="1:10">
      <c r="A60" s="179">
        <v>16</v>
      </c>
      <c r="B60" s="167" t="s">
        <v>284</v>
      </c>
      <c r="C60" s="167" t="s">
        <v>142</v>
      </c>
      <c r="D60" s="168">
        <v>2</v>
      </c>
      <c r="E60" s="169" t="s">
        <v>28</v>
      </c>
      <c r="F60" s="180"/>
      <c r="G60" s="171"/>
      <c r="H60" s="169" t="s">
        <v>285</v>
      </c>
      <c r="I60" s="167" t="s">
        <v>143</v>
      </c>
      <c r="J60" s="167"/>
    </row>
    <row r="61" s="138" customFormat="1" ht="20.1" customHeight="1" spans="1:10">
      <c r="A61" s="179">
        <v>17</v>
      </c>
      <c r="B61" s="167" t="s">
        <v>126</v>
      </c>
      <c r="C61" s="167" t="s">
        <v>286</v>
      </c>
      <c r="D61" s="168">
        <v>1</v>
      </c>
      <c r="E61" s="169" t="s">
        <v>66</v>
      </c>
      <c r="F61" s="180"/>
      <c r="G61" s="171"/>
      <c r="H61" s="169" t="s">
        <v>78</v>
      </c>
      <c r="I61" s="167" t="s">
        <v>287</v>
      </c>
      <c r="J61" s="167"/>
    </row>
    <row r="62" s="71" customFormat="1" ht="18" customHeight="1" spans="1:14">
      <c r="A62" s="107" t="s">
        <v>295</v>
      </c>
      <c r="B62" s="108"/>
      <c r="C62" s="108"/>
      <c r="D62" s="108"/>
      <c r="E62" s="108"/>
      <c r="F62" s="109"/>
      <c r="G62" s="93">
        <f>SUM(G45:G61)</f>
        <v>0</v>
      </c>
      <c r="H62" s="110"/>
      <c r="I62" s="130"/>
      <c r="J62" s="131"/>
      <c r="M62" s="69"/>
      <c r="N62" s="70"/>
    </row>
    <row r="63" s="68" customFormat="1" ht="18" customHeight="1" spans="1:13">
      <c r="A63" s="79" t="s">
        <v>296</v>
      </c>
      <c r="B63" s="80"/>
      <c r="C63" s="80"/>
      <c r="D63" s="80"/>
      <c r="E63" s="80"/>
      <c r="F63" s="80"/>
      <c r="G63" s="80"/>
      <c r="H63" s="80"/>
      <c r="I63" s="80"/>
      <c r="J63" s="121"/>
      <c r="M63" s="69"/>
    </row>
    <row r="64" s="145" customFormat="1" ht="20.1" customHeight="1" spans="1:10">
      <c r="A64" s="81" t="s">
        <v>12</v>
      </c>
      <c r="B64" s="82" t="s">
        <v>13</v>
      </c>
      <c r="C64" s="82" t="s">
        <v>14</v>
      </c>
      <c r="D64" s="82" t="s">
        <v>17</v>
      </c>
      <c r="E64" s="82" t="s">
        <v>16</v>
      </c>
      <c r="F64" s="83" t="s">
        <v>233</v>
      </c>
      <c r="G64" s="83" t="s">
        <v>234</v>
      </c>
      <c r="H64" s="82" t="s">
        <v>223</v>
      </c>
      <c r="I64" s="82" t="s">
        <v>15</v>
      </c>
      <c r="J64" s="82" t="s">
        <v>20</v>
      </c>
    </row>
    <row r="65" s="70" customFormat="1" ht="20.1" customHeight="1" spans="1:10">
      <c r="A65" s="150">
        <v>1</v>
      </c>
      <c r="B65" s="151" t="s">
        <v>235</v>
      </c>
      <c r="C65" s="151" t="s">
        <v>236</v>
      </c>
      <c r="D65" s="152">
        <v>9</v>
      </c>
      <c r="E65" s="153" t="s">
        <v>150</v>
      </c>
      <c r="F65" s="154"/>
      <c r="G65" s="154"/>
      <c r="H65" s="153" t="s">
        <v>237</v>
      </c>
      <c r="I65" s="151" t="s">
        <v>238</v>
      </c>
      <c r="J65" s="151"/>
    </row>
    <row r="66" s="70" customFormat="1" ht="20.1" customHeight="1" spans="1:10">
      <c r="A66" s="150">
        <v>2</v>
      </c>
      <c r="B66" s="151" t="s">
        <v>240</v>
      </c>
      <c r="C66" s="151" t="s">
        <v>176</v>
      </c>
      <c r="D66" s="152">
        <v>2</v>
      </c>
      <c r="E66" s="153" t="s">
        <v>150</v>
      </c>
      <c r="F66" s="154"/>
      <c r="G66" s="154"/>
      <c r="H66" s="153" t="s">
        <v>237</v>
      </c>
      <c r="I66" s="151" t="s">
        <v>177</v>
      </c>
      <c r="J66" s="151"/>
    </row>
    <row r="67" s="70" customFormat="1" ht="20.1" customHeight="1" spans="1:10">
      <c r="A67" s="150">
        <v>3</v>
      </c>
      <c r="B67" s="151" t="s">
        <v>241</v>
      </c>
      <c r="C67" s="155" t="s">
        <v>242</v>
      </c>
      <c r="D67" s="152">
        <v>3</v>
      </c>
      <c r="E67" s="153" t="s">
        <v>28</v>
      </c>
      <c r="F67" s="154"/>
      <c r="G67" s="154"/>
      <c r="H67" s="153" t="s">
        <v>237</v>
      </c>
      <c r="I67" s="151" t="s">
        <v>243</v>
      </c>
      <c r="J67" s="151"/>
    </row>
    <row r="68" s="70" customFormat="1" ht="20.1" customHeight="1" spans="1:10">
      <c r="A68" s="150">
        <v>4</v>
      </c>
      <c r="B68" s="156" t="s">
        <v>244</v>
      </c>
      <c r="C68" s="157" t="s">
        <v>292</v>
      </c>
      <c r="D68" s="158">
        <v>1</v>
      </c>
      <c r="E68" s="158" t="s">
        <v>28</v>
      </c>
      <c r="F68" s="154"/>
      <c r="G68" s="154"/>
      <c r="H68" s="153" t="s">
        <v>237</v>
      </c>
      <c r="I68" s="182" t="s">
        <v>293</v>
      </c>
      <c r="J68" s="183" t="s">
        <v>294</v>
      </c>
    </row>
    <row r="69" s="70" customFormat="1" ht="20.1" customHeight="1" spans="1:10">
      <c r="A69" s="150">
        <v>5</v>
      </c>
      <c r="B69" s="159" t="s">
        <v>247</v>
      </c>
      <c r="C69" s="160" t="s">
        <v>248</v>
      </c>
      <c r="D69" s="158">
        <v>1</v>
      </c>
      <c r="E69" s="158" t="s">
        <v>40</v>
      </c>
      <c r="F69" s="154"/>
      <c r="G69" s="154"/>
      <c r="H69" s="161" t="s">
        <v>249</v>
      </c>
      <c r="I69" s="182"/>
      <c r="J69" s="183"/>
    </row>
    <row r="70" s="70" customFormat="1" ht="20.1" customHeight="1" spans="1:10">
      <c r="A70" s="150">
        <v>6</v>
      </c>
      <c r="B70" s="159" t="s">
        <v>250</v>
      </c>
      <c r="C70" s="160" t="s">
        <v>138</v>
      </c>
      <c r="D70" s="158">
        <v>1</v>
      </c>
      <c r="E70" s="158" t="s">
        <v>251</v>
      </c>
      <c r="F70" s="154"/>
      <c r="G70" s="154"/>
      <c r="H70" s="161" t="s">
        <v>252</v>
      </c>
      <c r="I70" s="182" t="s">
        <v>139</v>
      </c>
      <c r="J70" s="183"/>
    </row>
    <row r="71" s="70" customFormat="1" ht="20.1" customHeight="1" spans="1:10">
      <c r="A71" s="150">
        <v>7</v>
      </c>
      <c r="B71" s="151" t="s">
        <v>152</v>
      </c>
      <c r="C71" s="151" t="s">
        <v>253</v>
      </c>
      <c r="D71" s="152">
        <v>1</v>
      </c>
      <c r="E71" s="153" t="s">
        <v>28</v>
      </c>
      <c r="F71" s="154"/>
      <c r="G71" s="154"/>
      <c r="H71" s="153" t="s">
        <v>254</v>
      </c>
      <c r="I71" s="151" t="s">
        <v>255</v>
      </c>
      <c r="J71" s="151"/>
    </row>
    <row r="72" s="70" customFormat="1" ht="20.1" customHeight="1" spans="1:10">
      <c r="A72" s="150">
        <v>8</v>
      </c>
      <c r="B72" s="151" t="s">
        <v>256</v>
      </c>
      <c r="C72" s="151" t="s">
        <v>257</v>
      </c>
      <c r="D72" s="152">
        <v>1</v>
      </c>
      <c r="E72" s="153" t="s">
        <v>40</v>
      </c>
      <c r="F72" s="154"/>
      <c r="G72" s="154"/>
      <c r="H72" s="153" t="s">
        <v>258</v>
      </c>
      <c r="I72" s="151"/>
      <c r="J72" s="151"/>
    </row>
    <row r="73" s="70" customFormat="1" ht="20.1" customHeight="1" spans="1:10">
      <c r="A73" s="150">
        <v>9</v>
      </c>
      <c r="B73" s="151" t="s">
        <v>259</v>
      </c>
      <c r="C73" s="151" t="s">
        <v>260</v>
      </c>
      <c r="D73" s="152">
        <v>2</v>
      </c>
      <c r="E73" s="153" t="s">
        <v>28</v>
      </c>
      <c r="F73" s="154"/>
      <c r="G73" s="154"/>
      <c r="H73" s="153" t="s">
        <v>261</v>
      </c>
      <c r="I73" s="151" t="s">
        <v>262</v>
      </c>
      <c r="J73" s="151"/>
    </row>
    <row r="74" s="70" customFormat="1" ht="20.1" customHeight="1" spans="1:10">
      <c r="A74" s="150">
        <v>10</v>
      </c>
      <c r="B74" s="151" t="s">
        <v>263</v>
      </c>
      <c r="C74" s="151" t="s">
        <v>264</v>
      </c>
      <c r="D74" s="152">
        <v>2</v>
      </c>
      <c r="E74" s="153" t="s">
        <v>150</v>
      </c>
      <c r="F74" s="154"/>
      <c r="G74" s="154"/>
      <c r="H74" s="153" t="s">
        <v>265</v>
      </c>
      <c r="I74" s="151" t="s">
        <v>266</v>
      </c>
      <c r="J74" s="151"/>
    </row>
    <row r="75" s="70" customFormat="1" ht="20.1" customHeight="1" spans="1:10">
      <c r="A75" s="150">
        <v>11</v>
      </c>
      <c r="B75" s="151" t="s">
        <v>267</v>
      </c>
      <c r="C75" s="151" t="s">
        <v>268</v>
      </c>
      <c r="D75" s="152">
        <v>2</v>
      </c>
      <c r="E75" s="153" t="s">
        <v>28</v>
      </c>
      <c r="F75" s="154"/>
      <c r="G75" s="154"/>
      <c r="H75" s="153" t="s">
        <v>269</v>
      </c>
      <c r="I75" s="151" t="s">
        <v>270</v>
      </c>
      <c r="J75" s="151" t="s">
        <v>271</v>
      </c>
    </row>
    <row r="76" s="70" customFormat="1" ht="20.1" customHeight="1" spans="1:10">
      <c r="A76" s="150">
        <v>12</v>
      </c>
      <c r="B76" s="151" t="s">
        <v>272</v>
      </c>
      <c r="C76" s="151" t="s">
        <v>273</v>
      </c>
      <c r="D76" s="152">
        <v>2</v>
      </c>
      <c r="E76" s="153" t="s">
        <v>28</v>
      </c>
      <c r="F76" s="154"/>
      <c r="G76" s="154"/>
      <c r="H76" s="153" t="s">
        <v>269</v>
      </c>
      <c r="I76" s="151" t="s">
        <v>274</v>
      </c>
      <c r="J76" s="151" t="s">
        <v>271</v>
      </c>
    </row>
    <row r="77" s="70" customFormat="1" ht="20.1" customHeight="1" spans="1:10">
      <c r="A77" s="150">
        <v>13</v>
      </c>
      <c r="B77" s="151" t="s">
        <v>275</v>
      </c>
      <c r="C77" s="151" t="s">
        <v>276</v>
      </c>
      <c r="D77" s="152">
        <v>2</v>
      </c>
      <c r="E77" s="153" t="s">
        <v>28</v>
      </c>
      <c r="F77" s="154"/>
      <c r="G77" s="154"/>
      <c r="H77" s="153" t="s">
        <v>269</v>
      </c>
      <c r="I77" s="151" t="s">
        <v>277</v>
      </c>
      <c r="J77" s="151" t="s">
        <v>271</v>
      </c>
    </row>
    <row r="78" s="146" customFormat="1" ht="20.1" customHeight="1" spans="1:10">
      <c r="A78" s="150">
        <v>14</v>
      </c>
      <c r="B78" s="151" t="s">
        <v>278</v>
      </c>
      <c r="C78" s="151" t="s">
        <v>279</v>
      </c>
      <c r="D78" s="152">
        <v>1</v>
      </c>
      <c r="E78" s="153" t="s">
        <v>28</v>
      </c>
      <c r="F78" s="154"/>
      <c r="G78" s="154"/>
      <c r="H78" s="153" t="s">
        <v>269</v>
      </c>
      <c r="I78" s="151" t="s">
        <v>280</v>
      </c>
      <c r="J78" s="151" t="s">
        <v>271</v>
      </c>
    </row>
    <row r="79" s="146" customFormat="1" ht="20.1" customHeight="1" spans="1:10">
      <c r="A79" s="150">
        <v>15</v>
      </c>
      <c r="B79" s="151" t="s">
        <v>281</v>
      </c>
      <c r="C79" s="151" t="s">
        <v>282</v>
      </c>
      <c r="D79" s="152">
        <v>2</v>
      </c>
      <c r="E79" s="153" t="s">
        <v>28</v>
      </c>
      <c r="F79" s="186"/>
      <c r="G79" s="154"/>
      <c r="H79" s="153" t="s">
        <v>269</v>
      </c>
      <c r="I79" s="151" t="s">
        <v>283</v>
      </c>
      <c r="J79" s="151" t="s">
        <v>271</v>
      </c>
    </row>
    <row r="80" s="146" customFormat="1" ht="20.1" customHeight="1" spans="1:10">
      <c r="A80" s="150">
        <v>16</v>
      </c>
      <c r="B80" s="151" t="s">
        <v>284</v>
      </c>
      <c r="C80" s="151" t="s">
        <v>142</v>
      </c>
      <c r="D80" s="152">
        <v>2</v>
      </c>
      <c r="E80" s="153" t="s">
        <v>28</v>
      </c>
      <c r="F80" s="186"/>
      <c r="G80" s="154"/>
      <c r="H80" s="153" t="s">
        <v>285</v>
      </c>
      <c r="I80" s="151" t="s">
        <v>143</v>
      </c>
      <c r="J80" s="151"/>
    </row>
    <row r="81" s="146" customFormat="1" ht="20.1" customHeight="1" spans="1:10">
      <c r="A81" s="150">
        <v>17</v>
      </c>
      <c r="B81" s="151" t="s">
        <v>126</v>
      </c>
      <c r="C81" s="151" t="s">
        <v>286</v>
      </c>
      <c r="D81" s="152">
        <v>1</v>
      </c>
      <c r="E81" s="153" t="s">
        <v>66</v>
      </c>
      <c r="F81" s="186"/>
      <c r="G81" s="154"/>
      <c r="H81" s="153" t="s">
        <v>78</v>
      </c>
      <c r="I81" s="151" t="s">
        <v>287</v>
      </c>
      <c r="J81" s="151"/>
    </row>
    <row r="82" s="71" customFormat="1" ht="18" customHeight="1" spans="1:14">
      <c r="A82" s="107" t="s">
        <v>297</v>
      </c>
      <c r="B82" s="108"/>
      <c r="C82" s="108"/>
      <c r="D82" s="108"/>
      <c r="E82" s="108"/>
      <c r="F82" s="109"/>
      <c r="G82" s="93">
        <f>SUM(G65:G81)</f>
        <v>0</v>
      </c>
      <c r="H82" s="110"/>
      <c r="I82" s="130"/>
      <c r="J82" s="131"/>
      <c r="M82" s="69"/>
      <c r="N82" s="70"/>
    </row>
    <row r="83" s="68" customFormat="1" ht="18" customHeight="1" spans="1:13">
      <c r="A83" s="79" t="s">
        <v>298</v>
      </c>
      <c r="B83" s="80"/>
      <c r="C83" s="80"/>
      <c r="D83" s="80"/>
      <c r="E83" s="80"/>
      <c r="F83" s="80"/>
      <c r="G83" s="80"/>
      <c r="H83" s="80"/>
      <c r="I83" s="80"/>
      <c r="J83" s="121"/>
      <c r="M83" s="69"/>
    </row>
    <row r="84" s="145" customFormat="1" ht="20.1" customHeight="1" spans="1:10">
      <c r="A84" s="81" t="s">
        <v>12</v>
      </c>
      <c r="B84" s="82" t="s">
        <v>13</v>
      </c>
      <c r="C84" s="82" t="s">
        <v>14</v>
      </c>
      <c r="D84" s="82" t="s">
        <v>17</v>
      </c>
      <c r="E84" s="82" t="s">
        <v>16</v>
      </c>
      <c r="F84" s="83" t="s">
        <v>233</v>
      </c>
      <c r="G84" s="83" t="s">
        <v>234</v>
      </c>
      <c r="H84" s="82" t="s">
        <v>223</v>
      </c>
      <c r="I84" s="82" t="s">
        <v>15</v>
      </c>
      <c r="J84" s="82" t="s">
        <v>20</v>
      </c>
    </row>
    <row r="85" s="70" customFormat="1" ht="20.1" customHeight="1" spans="1:10">
      <c r="A85" s="150">
        <v>1</v>
      </c>
      <c r="B85" s="151" t="s">
        <v>235</v>
      </c>
      <c r="C85" s="151" t="s">
        <v>299</v>
      </c>
      <c r="D85" s="152">
        <v>11</v>
      </c>
      <c r="E85" s="153" t="s">
        <v>150</v>
      </c>
      <c r="F85" s="154"/>
      <c r="G85" s="154"/>
      <c r="H85" s="153" t="s">
        <v>237</v>
      </c>
      <c r="I85" s="151" t="s">
        <v>300</v>
      </c>
      <c r="J85" s="151" t="s">
        <v>239</v>
      </c>
    </row>
    <row r="86" s="70" customFormat="1" ht="20.1" customHeight="1" spans="1:10">
      <c r="A86" s="150">
        <v>2</v>
      </c>
      <c r="B86" s="151" t="s">
        <v>240</v>
      </c>
      <c r="C86" s="151" t="s">
        <v>189</v>
      </c>
      <c r="D86" s="152">
        <v>4</v>
      </c>
      <c r="E86" s="153" t="s">
        <v>150</v>
      </c>
      <c r="F86" s="154"/>
      <c r="G86" s="154"/>
      <c r="H86" s="153" t="s">
        <v>237</v>
      </c>
      <c r="I86" s="151" t="s">
        <v>190</v>
      </c>
      <c r="J86" s="151" t="s">
        <v>239</v>
      </c>
    </row>
    <row r="87" s="70" customFormat="1" ht="20.1" customHeight="1" spans="1:10">
      <c r="A87" s="150">
        <v>3</v>
      </c>
      <c r="B87" s="151" t="s">
        <v>241</v>
      </c>
      <c r="C87" s="155" t="s">
        <v>301</v>
      </c>
      <c r="D87" s="152">
        <v>3</v>
      </c>
      <c r="E87" s="153" t="s">
        <v>28</v>
      </c>
      <c r="F87" s="154"/>
      <c r="G87" s="154"/>
      <c r="H87" s="153" t="s">
        <v>237</v>
      </c>
      <c r="I87" s="151" t="s">
        <v>302</v>
      </c>
      <c r="J87" s="151"/>
    </row>
    <row r="88" s="70" customFormat="1" ht="20.1" customHeight="1" spans="1:10">
      <c r="A88" s="150">
        <v>4</v>
      </c>
      <c r="B88" s="151" t="s">
        <v>241</v>
      </c>
      <c r="C88" s="155" t="s">
        <v>303</v>
      </c>
      <c r="D88" s="152">
        <v>1</v>
      </c>
      <c r="E88" s="153" t="s">
        <v>28</v>
      </c>
      <c r="F88" s="154"/>
      <c r="G88" s="154"/>
      <c r="H88" s="153" t="s">
        <v>237</v>
      </c>
      <c r="I88" s="151" t="s">
        <v>192</v>
      </c>
      <c r="J88" s="151"/>
    </row>
    <row r="89" s="70" customFormat="1" ht="20.1" customHeight="1" spans="1:10">
      <c r="A89" s="150">
        <v>5</v>
      </c>
      <c r="B89" s="156" t="s">
        <v>244</v>
      </c>
      <c r="C89" s="157" t="s">
        <v>292</v>
      </c>
      <c r="D89" s="158">
        <v>1</v>
      </c>
      <c r="E89" s="158" t="s">
        <v>28</v>
      </c>
      <c r="F89" s="154"/>
      <c r="G89" s="154"/>
      <c r="H89" s="153" t="s">
        <v>237</v>
      </c>
      <c r="I89" s="182" t="s">
        <v>293</v>
      </c>
      <c r="J89" s="183" t="s">
        <v>294</v>
      </c>
    </row>
    <row r="90" s="70" customFormat="1" ht="20.1" customHeight="1" spans="1:10">
      <c r="A90" s="150">
        <v>6</v>
      </c>
      <c r="B90" s="151" t="s">
        <v>152</v>
      </c>
      <c r="C90" s="151" t="s">
        <v>253</v>
      </c>
      <c r="D90" s="152">
        <v>1</v>
      </c>
      <c r="E90" s="153" t="s">
        <v>28</v>
      </c>
      <c r="F90" s="154"/>
      <c r="G90" s="154"/>
      <c r="H90" s="153" t="s">
        <v>254</v>
      </c>
      <c r="I90" s="151" t="s">
        <v>255</v>
      </c>
      <c r="J90" s="151"/>
    </row>
    <row r="91" s="70" customFormat="1" ht="20.1" customHeight="1" spans="1:10">
      <c r="A91" s="150">
        <v>7</v>
      </c>
      <c r="B91" s="151" t="s">
        <v>256</v>
      </c>
      <c r="C91" s="151" t="s">
        <v>257</v>
      </c>
      <c r="D91" s="152">
        <v>1</v>
      </c>
      <c r="E91" s="153" t="s">
        <v>40</v>
      </c>
      <c r="F91" s="154"/>
      <c r="G91" s="154"/>
      <c r="H91" s="153" t="s">
        <v>258</v>
      </c>
      <c r="I91" s="151" t="s">
        <v>304</v>
      </c>
      <c r="J91" s="151"/>
    </row>
    <row r="92" s="70" customFormat="1" ht="20.1" customHeight="1" spans="1:10">
      <c r="A92" s="150">
        <v>8</v>
      </c>
      <c r="B92" s="151" t="s">
        <v>305</v>
      </c>
      <c r="C92" s="151" t="s">
        <v>306</v>
      </c>
      <c r="D92" s="152">
        <v>1</v>
      </c>
      <c r="E92" s="153" t="s">
        <v>66</v>
      </c>
      <c r="F92" s="154"/>
      <c r="G92" s="154"/>
      <c r="H92" s="153" t="s">
        <v>258</v>
      </c>
      <c r="I92" s="151" t="s">
        <v>305</v>
      </c>
      <c r="J92" s="151"/>
    </row>
    <row r="93" s="70" customFormat="1" ht="20.1" customHeight="1" spans="1:10">
      <c r="A93" s="150">
        <v>9</v>
      </c>
      <c r="B93" s="151" t="s">
        <v>259</v>
      </c>
      <c r="C93" s="151" t="s">
        <v>260</v>
      </c>
      <c r="D93" s="152">
        <v>2</v>
      </c>
      <c r="E93" s="153" t="s">
        <v>28</v>
      </c>
      <c r="F93" s="154"/>
      <c r="G93" s="154"/>
      <c r="H93" s="153" t="s">
        <v>261</v>
      </c>
      <c r="I93" s="151" t="s">
        <v>262</v>
      </c>
      <c r="J93" s="151"/>
    </row>
    <row r="94" s="70" customFormat="1" ht="20.1" customHeight="1" spans="1:10">
      <c r="A94" s="150">
        <v>10</v>
      </c>
      <c r="B94" s="151" t="s">
        <v>263</v>
      </c>
      <c r="C94" s="151" t="s">
        <v>264</v>
      </c>
      <c r="D94" s="152">
        <v>2</v>
      </c>
      <c r="E94" s="153" t="s">
        <v>150</v>
      </c>
      <c r="F94" s="154"/>
      <c r="G94" s="154"/>
      <c r="H94" s="153" t="s">
        <v>265</v>
      </c>
      <c r="I94" s="151" t="s">
        <v>266</v>
      </c>
      <c r="J94" s="151"/>
    </row>
    <row r="95" s="70" customFormat="1" ht="20.1" customHeight="1" spans="1:10">
      <c r="A95" s="150">
        <v>11</v>
      </c>
      <c r="B95" s="151" t="s">
        <v>284</v>
      </c>
      <c r="C95" s="151" t="s">
        <v>142</v>
      </c>
      <c r="D95" s="152">
        <v>2</v>
      </c>
      <c r="E95" s="153" t="s">
        <v>28</v>
      </c>
      <c r="F95" s="154"/>
      <c r="G95" s="154"/>
      <c r="H95" s="153" t="s">
        <v>285</v>
      </c>
      <c r="I95" s="151" t="s">
        <v>143</v>
      </c>
      <c r="J95" s="151"/>
    </row>
    <row r="96" s="70" customFormat="1" ht="20.1" customHeight="1" spans="1:10">
      <c r="A96" s="150">
        <v>12</v>
      </c>
      <c r="B96" s="151" t="s">
        <v>126</v>
      </c>
      <c r="C96" s="151" t="s">
        <v>286</v>
      </c>
      <c r="D96" s="152">
        <v>1</v>
      </c>
      <c r="E96" s="153" t="s">
        <v>66</v>
      </c>
      <c r="F96" s="154"/>
      <c r="G96" s="154"/>
      <c r="H96" s="153" t="s">
        <v>78</v>
      </c>
      <c r="I96" s="151" t="s">
        <v>287</v>
      </c>
      <c r="J96" s="151"/>
    </row>
    <row r="97" s="71" customFormat="1" ht="18" customHeight="1" spans="1:14">
      <c r="A97" s="107" t="s">
        <v>307</v>
      </c>
      <c r="B97" s="108"/>
      <c r="C97" s="108"/>
      <c r="D97" s="108"/>
      <c r="E97" s="108"/>
      <c r="F97" s="109"/>
      <c r="G97" s="93">
        <f>SUM(G85:G96)</f>
        <v>0</v>
      </c>
      <c r="H97" s="110"/>
      <c r="I97" s="130"/>
      <c r="J97" s="131"/>
      <c r="M97" s="69"/>
      <c r="N97" s="70"/>
    </row>
    <row r="98" s="68" customFormat="1" ht="18" customHeight="1" spans="1:13">
      <c r="A98" s="79" t="s">
        <v>308</v>
      </c>
      <c r="B98" s="80"/>
      <c r="C98" s="80"/>
      <c r="D98" s="80"/>
      <c r="E98" s="80"/>
      <c r="F98" s="80"/>
      <c r="G98" s="80"/>
      <c r="H98" s="80"/>
      <c r="I98" s="80"/>
      <c r="J98" s="121"/>
      <c r="M98" s="69"/>
    </row>
    <row r="99" s="145" customFormat="1" ht="20.1" customHeight="1" spans="1:10">
      <c r="A99" s="81" t="s">
        <v>12</v>
      </c>
      <c r="B99" s="82" t="s">
        <v>13</v>
      </c>
      <c r="C99" s="82" t="s">
        <v>14</v>
      </c>
      <c r="D99" s="82" t="s">
        <v>17</v>
      </c>
      <c r="E99" s="82" t="s">
        <v>16</v>
      </c>
      <c r="F99" s="83" t="s">
        <v>233</v>
      </c>
      <c r="G99" s="83" t="s">
        <v>234</v>
      </c>
      <c r="H99" s="82" t="s">
        <v>223</v>
      </c>
      <c r="I99" s="82" t="s">
        <v>15</v>
      </c>
      <c r="J99" s="82" t="s">
        <v>20</v>
      </c>
    </row>
    <row r="100" s="144" customFormat="1" ht="20.1" customHeight="1" spans="1:10">
      <c r="A100" s="150">
        <v>1</v>
      </c>
      <c r="B100" s="151" t="s">
        <v>309</v>
      </c>
      <c r="C100" s="151"/>
      <c r="D100" s="152">
        <v>1</v>
      </c>
      <c r="E100" s="153" t="s">
        <v>310</v>
      </c>
      <c r="F100" s="187"/>
      <c r="G100" s="154"/>
      <c r="H100" s="153" t="s">
        <v>311</v>
      </c>
      <c r="I100" s="151" t="s">
        <v>312</v>
      </c>
      <c r="J100" s="151" t="s">
        <v>239</v>
      </c>
    </row>
    <row r="101" s="71" customFormat="1" ht="18" customHeight="1" spans="1:14">
      <c r="A101" s="107" t="s">
        <v>313</v>
      </c>
      <c r="B101" s="108"/>
      <c r="C101" s="108"/>
      <c r="D101" s="108"/>
      <c r="E101" s="108"/>
      <c r="F101" s="109"/>
      <c r="G101" s="93">
        <f>SUM(G100:G100)</f>
        <v>0</v>
      </c>
      <c r="H101" s="110"/>
      <c r="I101" s="130"/>
      <c r="J101" s="131"/>
      <c r="M101" s="69"/>
      <c r="N101" s="70"/>
    </row>
    <row r="102" s="69" customFormat="1" ht="18" customHeight="1" spans="1:14">
      <c r="A102" s="107" t="s">
        <v>314</v>
      </c>
      <c r="B102" s="108"/>
      <c r="C102" s="108"/>
      <c r="D102" s="108"/>
      <c r="E102" s="108"/>
      <c r="F102" s="109"/>
      <c r="G102" s="93">
        <f>G101+G97+G82+G62+G42+G22</f>
        <v>0</v>
      </c>
      <c r="H102" s="110"/>
      <c r="I102" s="130"/>
      <c r="J102" s="131"/>
      <c r="N102" s="70"/>
    </row>
    <row r="103" s="69" customFormat="1" ht="18" customHeight="1" spans="1:14">
      <c r="A103" s="113" t="s">
        <v>315</v>
      </c>
      <c r="B103" s="113"/>
      <c r="C103" s="113"/>
      <c r="D103" s="113"/>
      <c r="E103" s="113"/>
      <c r="F103" s="113"/>
      <c r="G103" s="93">
        <f>G102*0.2</f>
        <v>0</v>
      </c>
      <c r="H103" s="114" t="s">
        <v>316</v>
      </c>
      <c r="I103" s="139"/>
      <c r="J103" s="140"/>
      <c r="N103" s="70"/>
    </row>
    <row r="104" s="69" customFormat="1" ht="24.95" customHeight="1" spans="1:14">
      <c r="A104" s="113" t="s">
        <v>317</v>
      </c>
      <c r="B104" s="113"/>
      <c r="C104" s="113"/>
      <c r="D104" s="113"/>
      <c r="E104" s="113"/>
      <c r="F104" s="113"/>
      <c r="G104" s="93">
        <f>SUM(G102:G103)*0.02</f>
        <v>0</v>
      </c>
      <c r="H104" s="115" t="s">
        <v>318</v>
      </c>
      <c r="I104" s="141"/>
      <c r="J104" s="142"/>
      <c r="N104" s="70"/>
    </row>
    <row r="105" s="69" customFormat="1" ht="21" customHeight="1" spans="1:14">
      <c r="A105" s="113" t="s">
        <v>319</v>
      </c>
      <c r="B105" s="113"/>
      <c r="C105" s="113"/>
      <c r="D105" s="113"/>
      <c r="E105" s="113"/>
      <c r="F105" s="113"/>
      <c r="G105" s="93">
        <f>G103*0.03</f>
        <v>0</v>
      </c>
      <c r="H105" s="115" t="s">
        <v>320</v>
      </c>
      <c r="I105" s="141"/>
      <c r="J105" s="142"/>
      <c r="N105" s="70"/>
    </row>
    <row r="106" s="69" customFormat="1" ht="21" customHeight="1" spans="1:14">
      <c r="A106" s="113" t="s">
        <v>321</v>
      </c>
      <c r="B106" s="113"/>
      <c r="C106" s="113"/>
      <c r="D106" s="113"/>
      <c r="E106" s="113"/>
      <c r="F106" s="113"/>
      <c r="G106" s="93">
        <f>SUM(G102:G105)*0.13</f>
        <v>0</v>
      </c>
      <c r="H106" s="115" t="s">
        <v>322</v>
      </c>
      <c r="I106" s="141"/>
      <c r="J106" s="142"/>
      <c r="N106" s="70"/>
    </row>
    <row r="107" s="69" customFormat="1" ht="21" customHeight="1" spans="1:14">
      <c r="A107" s="188" t="s">
        <v>323</v>
      </c>
      <c r="B107" s="189"/>
      <c r="C107" s="189"/>
      <c r="D107" s="189"/>
      <c r="E107" s="189"/>
      <c r="F107" s="189"/>
      <c r="G107" s="93">
        <f>SUM(G102:G106)</f>
        <v>0</v>
      </c>
      <c r="H107" s="116" t="s">
        <v>324</v>
      </c>
      <c r="I107" s="130"/>
      <c r="J107" s="131"/>
      <c r="N107" s="70"/>
    </row>
    <row r="108" s="148" customFormat="1" ht="18" customHeight="1" spans="1:10">
      <c r="A108" s="190"/>
      <c r="B108" s="191"/>
      <c r="C108" s="191"/>
      <c r="D108" s="192"/>
      <c r="E108" s="192"/>
      <c r="F108" s="193"/>
      <c r="G108" s="193"/>
      <c r="H108" s="192"/>
      <c r="I108" s="191"/>
      <c r="J108" s="194"/>
    </row>
    <row r="109" s="148" customFormat="1" ht="18" customHeight="1" spans="1:10">
      <c r="A109" s="190"/>
      <c r="B109" s="191"/>
      <c r="C109" s="191"/>
      <c r="D109" s="192"/>
      <c r="E109" s="192"/>
      <c r="F109" s="193"/>
      <c r="G109" s="193"/>
      <c r="H109" s="192"/>
      <c r="I109" s="191"/>
      <c r="J109" s="194"/>
    </row>
    <row r="110" s="148" customFormat="1" ht="18" customHeight="1" spans="1:10">
      <c r="A110" s="117"/>
      <c r="B110" s="118"/>
      <c r="C110" s="118"/>
      <c r="D110" s="119"/>
      <c r="E110" s="119"/>
      <c r="F110" s="120"/>
      <c r="G110" s="120"/>
      <c r="H110" s="119"/>
      <c r="I110" s="118"/>
      <c r="J110" s="143"/>
    </row>
    <row r="111" s="148" customFormat="1" ht="18" customHeight="1" spans="1:10">
      <c r="A111" s="190"/>
      <c r="B111" s="191"/>
      <c r="C111" s="191"/>
      <c r="D111" s="192"/>
      <c r="E111" s="192"/>
      <c r="F111" s="193"/>
      <c r="G111" s="193"/>
      <c r="H111" s="192"/>
      <c r="I111" s="191"/>
      <c r="J111" s="194"/>
    </row>
    <row r="112" s="148" customFormat="1" ht="18" customHeight="1" spans="1:10">
      <c r="A112" s="190"/>
      <c r="B112" s="191"/>
      <c r="C112" s="191"/>
      <c r="D112" s="192"/>
      <c r="E112" s="192"/>
      <c r="F112" s="193"/>
      <c r="G112" s="193"/>
      <c r="H112" s="192"/>
      <c r="I112" s="191"/>
      <c r="J112" s="194"/>
    </row>
    <row r="113" s="148" customFormat="1" ht="18" customHeight="1" spans="1:10">
      <c r="A113" s="190"/>
      <c r="B113" s="191"/>
      <c r="C113" s="191"/>
      <c r="D113" s="192"/>
      <c r="E113" s="192"/>
      <c r="F113" s="193"/>
      <c r="G113" s="193"/>
      <c r="H113" s="192"/>
      <c r="I113" s="191"/>
      <c r="J113" s="194"/>
    </row>
    <row r="114" s="148" customFormat="1" ht="18" customHeight="1" spans="1:10">
      <c r="A114" s="190"/>
      <c r="B114" s="191"/>
      <c r="C114" s="191"/>
      <c r="D114" s="192"/>
      <c r="E114" s="192"/>
      <c r="F114" s="193"/>
      <c r="G114" s="193"/>
      <c r="H114" s="192"/>
      <c r="I114" s="191"/>
      <c r="J114" s="194"/>
    </row>
    <row r="115" s="148" customFormat="1" ht="18" customHeight="1" spans="1:10">
      <c r="A115" s="190"/>
      <c r="B115" s="191"/>
      <c r="C115" s="191"/>
      <c r="D115" s="192"/>
      <c r="E115" s="192"/>
      <c r="F115" s="193"/>
      <c r="G115" s="193"/>
      <c r="H115" s="192"/>
      <c r="I115" s="191"/>
      <c r="J115" s="194"/>
    </row>
    <row r="116" s="148" customFormat="1" ht="18" customHeight="1" spans="1:10">
      <c r="A116" s="190"/>
      <c r="B116" s="191"/>
      <c r="C116" s="191"/>
      <c r="D116" s="192"/>
      <c r="E116" s="192"/>
      <c r="F116" s="193"/>
      <c r="G116" s="193"/>
      <c r="H116" s="192"/>
      <c r="I116" s="191"/>
      <c r="J116" s="194"/>
    </row>
    <row r="117" s="148" customFormat="1" ht="18" customHeight="1" spans="1:10">
      <c r="A117" s="190"/>
      <c r="B117" s="191"/>
      <c r="C117" s="191"/>
      <c r="D117" s="192"/>
      <c r="E117" s="192"/>
      <c r="F117" s="193"/>
      <c r="G117" s="193"/>
      <c r="H117" s="192"/>
      <c r="I117" s="191"/>
      <c r="J117" s="194"/>
    </row>
    <row r="118" s="148" customFormat="1" ht="18" customHeight="1" spans="1:10">
      <c r="A118" s="190"/>
      <c r="B118" s="191"/>
      <c r="C118" s="191"/>
      <c r="D118" s="192"/>
      <c r="E118" s="192"/>
      <c r="F118" s="193"/>
      <c r="G118" s="193"/>
      <c r="H118" s="192"/>
      <c r="I118" s="191"/>
      <c r="J118" s="194"/>
    </row>
    <row r="119" s="148" customFormat="1" ht="18" customHeight="1" spans="1:10">
      <c r="A119" s="190"/>
      <c r="B119" s="191"/>
      <c r="C119" s="191"/>
      <c r="D119" s="192"/>
      <c r="E119" s="192"/>
      <c r="F119" s="193"/>
      <c r="G119" s="193"/>
      <c r="H119" s="192"/>
      <c r="I119" s="191"/>
      <c r="J119" s="194"/>
    </row>
    <row r="120" s="148" customFormat="1" ht="18" customHeight="1" spans="1:10">
      <c r="A120" s="190"/>
      <c r="B120" s="191"/>
      <c r="C120" s="191"/>
      <c r="D120" s="192"/>
      <c r="E120" s="192"/>
      <c r="F120" s="193"/>
      <c r="G120" s="193"/>
      <c r="H120" s="192"/>
      <c r="I120" s="191"/>
      <c r="J120" s="194"/>
    </row>
    <row r="121" s="148" customFormat="1" ht="33" customHeight="1" spans="1:10">
      <c r="A121" s="190"/>
      <c r="B121" s="191"/>
      <c r="C121" s="191"/>
      <c r="D121" s="192"/>
      <c r="E121" s="192"/>
      <c r="F121" s="193"/>
      <c r="G121" s="193"/>
      <c r="H121" s="192"/>
      <c r="I121" s="191"/>
      <c r="J121" s="194"/>
    </row>
    <row r="122" s="148" customFormat="1" ht="33" customHeight="1" spans="1:10">
      <c r="A122" s="190"/>
      <c r="B122" s="191"/>
      <c r="C122" s="191"/>
      <c r="D122" s="192"/>
      <c r="E122" s="192"/>
      <c r="F122" s="193"/>
      <c r="G122" s="193"/>
      <c r="H122" s="192"/>
      <c r="I122" s="191"/>
      <c r="J122" s="194"/>
    </row>
  </sheetData>
  <mergeCells count="19">
    <mergeCell ref="A1:J1"/>
    <mergeCell ref="A2:C2"/>
    <mergeCell ref="D2:G2"/>
    <mergeCell ref="H2:I2"/>
    <mergeCell ref="A22:F22"/>
    <mergeCell ref="A42:F42"/>
    <mergeCell ref="A62:F62"/>
    <mergeCell ref="A82:F82"/>
    <mergeCell ref="A97:F97"/>
    <mergeCell ref="A101:F101"/>
    <mergeCell ref="A102:F102"/>
    <mergeCell ref="A103:F103"/>
    <mergeCell ref="A104:F104"/>
    <mergeCell ref="H104:J104"/>
    <mergeCell ref="A105:F105"/>
    <mergeCell ref="H105:J105"/>
    <mergeCell ref="A106:F106"/>
    <mergeCell ref="H106:J106"/>
    <mergeCell ref="A107:F107"/>
  </mergeCells>
  <hyperlinks>
    <hyperlink ref="A1" location="'Sheet1'!A1" display="返回目录"/>
  </hyperlinks>
  <pageMargins left="0.236111111111111" right="0.156944444444444" top="0.200694444444444" bottom="0.149305555555556" header="0.227777777777778" footer="0.200694444444444"/>
  <pageSetup paperSize="9" scale="91" firstPageNumber="4294963191" orientation="landscape" useFirstPageNumber="1" verticalDpi="360"/>
  <headerFooter alignWithMargins="0"/>
  <rowBreaks count="5" manualBreakCount="5">
    <brk id="22" max="9" man="1"/>
    <brk id="42" max="9" man="1"/>
    <brk id="62" max="9" man="1"/>
    <brk id="82" max="9" man="1"/>
    <brk id="107" max="16383" man="1"/>
  </rowBreak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54"/>
  <sheetViews>
    <sheetView view="pageBreakPreview" zoomScaleNormal="100" workbookViewId="0">
      <selection activeCell="P11" sqref="P11"/>
    </sheetView>
  </sheetViews>
  <sheetFormatPr defaultColWidth="9" defaultRowHeight="14.25"/>
  <cols>
    <col min="1" max="1" width="5.625" style="69" customWidth="1"/>
    <col min="2" max="2" width="16.75" style="73" customWidth="1"/>
    <col min="3" max="3" width="14.625" style="73" customWidth="1"/>
    <col min="4" max="4" width="6.625" style="69" customWidth="1"/>
    <col min="5" max="5" width="7.625" style="69" customWidth="1"/>
    <col min="6" max="6" width="11.625" style="69" customWidth="1"/>
    <col min="7" max="7" width="12.625" style="69" customWidth="1"/>
    <col min="8" max="8" width="9.625" style="69" customWidth="1"/>
    <col min="9" max="9" width="30" style="69" customWidth="1"/>
    <col min="10" max="10" width="22.125" style="69" customWidth="1"/>
    <col min="12" max="12" width="22.5" customWidth="1"/>
  </cols>
  <sheetData>
    <row r="1" s="66" customFormat="1" ht="51" customHeight="1" spans="1:10">
      <c r="A1" s="74" t="s">
        <v>227</v>
      </c>
      <c r="B1" s="75"/>
      <c r="C1" s="75"/>
      <c r="D1" s="75"/>
      <c r="E1" s="75"/>
      <c r="F1" s="75"/>
      <c r="G1" s="75"/>
      <c r="H1" s="75"/>
      <c r="I1" s="75"/>
      <c r="J1" s="75"/>
    </row>
    <row r="2" s="67" customFormat="1" ht="21" customHeight="1" spans="1:10">
      <c r="A2" s="76" t="s">
        <v>228</v>
      </c>
      <c r="B2" s="77"/>
      <c r="C2" s="78" t="s">
        <v>229</v>
      </c>
      <c r="D2" s="76" t="s">
        <v>229</v>
      </c>
      <c r="E2" s="76"/>
      <c r="F2" s="77"/>
      <c r="G2" s="77"/>
      <c r="H2" s="76" t="s">
        <v>230</v>
      </c>
      <c r="I2" s="76"/>
      <c r="J2" s="76" t="s">
        <v>231</v>
      </c>
    </row>
    <row r="3" s="68" customFormat="1" ht="21.95" customHeight="1" spans="1:13">
      <c r="A3" s="79" t="s">
        <v>325</v>
      </c>
      <c r="B3" s="80"/>
      <c r="C3" s="80"/>
      <c r="D3" s="80"/>
      <c r="E3" s="80"/>
      <c r="F3" s="80"/>
      <c r="G3" s="80"/>
      <c r="H3" s="80"/>
      <c r="I3" s="80"/>
      <c r="J3" s="121"/>
      <c r="M3" s="69"/>
    </row>
    <row r="4" s="69" customFormat="1" ht="20.1" customHeight="1" spans="1:11">
      <c r="A4" s="81" t="s">
        <v>12</v>
      </c>
      <c r="B4" s="82" t="s">
        <v>13</v>
      </c>
      <c r="C4" s="82" t="s">
        <v>14</v>
      </c>
      <c r="D4" s="82" t="s">
        <v>17</v>
      </c>
      <c r="E4" s="82" t="s">
        <v>16</v>
      </c>
      <c r="F4" s="83" t="s">
        <v>233</v>
      </c>
      <c r="G4" s="83" t="s">
        <v>234</v>
      </c>
      <c r="H4" s="82" t="s">
        <v>223</v>
      </c>
      <c r="I4" s="82" t="s">
        <v>15</v>
      </c>
      <c r="J4" s="82" t="s">
        <v>20</v>
      </c>
      <c r="K4" s="122"/>
    </row>
    <row r="5" s="70" customFormat="1" ht="20.1" customHeight="1" spans="1:12">
      <c r="A5" s="84">
        <v>1</v>
      </c>
      <c r="B5" s="85" t="s">
        <v>326</v>
      </c>
      <c r="C5" s="86"/>
      <c r="D5" s="87">
        <v>2</v>
      </c>
      <c r="E5" s="88" t="s">
        <v>28</v>
      </c>
      <c r="F5" s="84"/>
      <c r="G5" s="89"/>
      <c r="H5" s="90"/>
      <c r="I5" s="123" t="s">
        <v>327</v>
      </c>
      <c r="J5" s="124" t="s">
        <v>328</v>
      </c>
      <c r="L5" s="125" t="s">
        <v>329</v>
      </c>
    </row>
    <row r="6" s="70" customFormat="1" ht="20.1" customHeight="1" spans="1:12">
      <c r="A6" s="84">
        <v>2</v>
      </c>
      <c r="B6" s="85" t="s">
        <v>330</v>
      </c>
      <c r="C6" s="84" t="s">
        <v>331</v>
      </c>
      <c r="D6" s="87">
        <v>1</v>
      </c>
      <c r="E6" s="88" t="s">
        <v>28</v>
      </c>
      <c r="F6" s="84"/>
      <c r="G6" s="89"/>
      <c r="H6" s="84" t="s">
        <v>332</v>
      </c>
      <c r="I6" s="123" t="s">
        <v>333</v>
      </c>
      <c r="J6" s="124" t="s">
        <v>334</v>
      </c>
      <c r="L6" s="125" t="s">
        <v>329</v>
      </c>
    </row>
    <row r="7" s="70" customFormat="1" ht="20.1" customHeight="1" spans="1:12">
      <c r="A7" s="84">
        <v>3</v>
      </c>
      <c r="B7" s="85" t="s">
        <v>326</v>
      </c>
      <c r="C7" s="91"/>
      <c r="D7" s="87">
        <v>3</v>
      </c>
      <c r="E7" s="88" t="s">
        <v>28</v>
      </c>
      <c r="F7" s="84"/>
      <c r="G7" s="89"/>
      <c r="H7" s="90"/>
      <c r="I7" s="123" t="s">
        <v>335</v>
      </c>
      <c r="J7" s="126"/>
      <c r="L7" s="125" t="s">
        <v>336</v>
      </c>
    </row>
    <row r="8" s="70" customFormat="1" ht="20.1" customHeight="1" spans="1:12">
      <c r="A8" s="84">
        <v>4</v>
      </c>
      <c r="B8" s="85" t="s">
        <v>330</v>
      </c>
      <c r="C8" s="84" t="s">
        <v>331</v>
      </c>
      <c r="D8" s="87">
        <v>1</v>
      </c>
      <c r="E8" s="88" t="s">
        <v>28</v>
      </c>
      <c r="F8" s="84"/>
      <c r="G8" s="89"/>
      <c r="H8" s="84" t="s">
        <v>332</v>
      </c>
      <c r="I8" s="123" t="s">
        <v>337</v>
      </c>
      <c r="J8" s="127" t="s">
        <v>338</v>
      </c>
      <c r="L8" s="125" t="s">
        <v>336</v>
      </c>
    </row>
    <row r="9" s="70" customFormat="1" ht="20.1" customHeight="1" spans="1:12">
      <c r="A9" s="84">
        <v>5</v>
      </c>
      <c r="B9" s="85" t="s">
        <v>326</v>
      </c>
      <c r="C9" s="91"/>
      <c r="D9" s="87">
        <v>3</v>
      </c>
      <c r="E9" s="88" t="s">
        <v>28</v>
      </c>
      <c r="F9" s="84"/>
      <c r="G9" s="89"/>
      <c r="H9" s="90"/>
      <c r="I9" s="123" t="s">
        <v>335</v>
      </c>
      <c r="J9" s="126"/>
      <c r="L9" s="128" t="s">
        <v>339</v>
      </c>
    </row>
    <row r="10" s="70" customFormat="1" ht="20.1" customHeight="1" spans="1:12">
      <c r="A10" s="84">
        <v>6</v>
      </c>
      <c r="B10" s="85" t="s">
        <v>330</v>
      </c>
      <c r="C10" s="84" t="s">
        <v>331</v>
      </c>
      <c r="D10" s="87">
        <v>1</v>
      </c>
      <c r="E10" s="88" t="s">
        <v>28</v>
      </c>
      <c r="F10" s="84"/>
      <c r="G10" s="89"/>
      <c r="H10" s="84" t="s">
        <v>332</v>
      </c>
      <c r="I10" s="129" t="s">
        <v>337</v>
      </c>
      <c r="J10" s="124" t="s">
        <v>338</v>
      </c>
      <c r="L10" s="128" t="s">
        <v>339</v>
      </c>
    </row>
    <row r="11" s="70" customFormat="1" ht="20.1" customHeight="1" spans="1:12">
      <c r="A11" s="84">
        <v>7</v>
      </c>
      <c r="B11" s="85" t="s">
        <v>326</v>
      </c>
      <c r="C11" s="91"/>
      <c r="D11" s="87">
        <v>6</v>
      </c>
      <c r="E11" s="88" t="s">
        <v>28</v>
      </c>
      <c r="F11" s="84"/>
      <c r="G11" s="89"/>
      <c r="H11" s="90"/>
      <c r="I11" s="123" t="s">
        <v>327</v>
      </c>
      <c r="J11" s="126"/>
      <c r="L11" s="128" t="s">
        <v>340</v>
      </c>
    </row>
    <row r="12" s="70" customFormat="1" ht="20.1" customHeight="1" spans="1:12">
      <c r="A12" s="84">
        <v>8</v>
      </c>
      <c r="B12" s="85" t="s">
        <v>330</v>
      </c>
      <c r="C12" s="84" t="s">
        <v>331</v>
      </c>
      <c r="D12" s="87">
        <v>1</v>
      </c>
      <c r="E12" s="88" t="s">
        <v>28</v>
      </c>
      <c r="F12" s="84"/>
      <c r="G12" s="89"/>
      <c r="H12" s="84" t="s">
        <v>332</v>
      </c>
      <c r="I12" s="129" t="s">
        <v>337</v>
      </c>
      <c r="J12" s="124" t="s">
        <v>341</v>
      </c>
      <c r="L12" s="128" t="s">
        <v>340</v>
      </c>
    </row>
    <row r="13" s="70" customFormat="1" ht="20.1" customHeight="1" spans="1:12">
      <c r="A13" s="84">
        <v>9</v>
      </c>
      <c r="B13" s="85" t="s">
        <v>326</v>
      </c>
      <c r="C13" s="91"/>
      <c r="D13" s="87">
        <v>2</v>
      </c>
      <c r="E13" s="88" t="s">
        <v>28</v>
      </c>
      <c r="F13" s="84"/>
      <c r="G13" s="89"/>
      <c r="H13" s="90"/>
      <c r="I13" s="123" t="s">
        <v>327</v>
      </c>
      <c r="J13" s="126"/>
      <c r="L13" s="128" t="s">
        <v>342</v>
      </c>
    </row>
    <row r="14" s="70" customFormat="1" ht="20.1" customHeight="1" spans="1:12">
      <c r="A14" s="84">
        <v>10</v>
      </c>
      <c r="B14" s="85" t="s">
        <v>330</v>
      </c>
      <c r="C14" s="84" t="s">
        <v>331</v>
      </c>
      <c r="D14" s="87">
        <v>1</v>
      </c>
      <c r="E14" s="88" t="s">
        <v>28</v>
      </c>
      <c r="F14" s="84"/>
      <c r="G14" s="89"/>
      <c r="H14" s="84" t="s">
        <v>332</v>
      </c>
      <c r="I14" s="129" t="s">
        <v>337</v>
      </c>
      <c r="J14" s="124" t="s">
        <v>334</v>
      </c>
      <c r="L14" s="128" t="s">
        <v>342</v>
      </c>
    </row>
    <row r="15" s="71" customFormat="1" ht="20.1" customHeight="1" spans="1:10">
      <c r="A15" s="92" t="s">
        <v>288</v>
      </c>
      <c r="B15" s="92"/>
      <c r="C15" s="92"/>
      <c r="D15" s="92"/>
      <c r="E15" s="92"/>
      <c r="F15" s="92"/>
      <c r="G15" s="93">
        <f>SUM(G5:G14)</f>
        <v>0</v>
      </c>
      <c r="H15" s="94"/>
      <c r="I15" s="130"/>
      <c r="J15" s="131"/>
    </row>
    <row r="16" s="68" customFormat="1" ht="21.95" customHeight="1" spans="1:13">
      <c r="A16" s="79" t="s">
        <v>188</v>
      </c>
      <c r="B16" s="80"/>
      <c r="C16" s="80"/>
      <c r="D16" s="80"/>
      <c r="E16" s="80"/>
      <c r="F16" s="80"/>
      <c r="G16" s="80"/>
      <c r="H16" s="80"/>
      <c r="I16" s="80"/>
      <c r="J16" s="121"/>
      <c r="M16" s="69"/>
    </row>
    <row r="17" s="72" customFormat="1" ht="20.1" customHeight="1" spans="1:10">
      <c r="A17" s="81" t="s">
        <v>12</v>
      </c>
      <c r="B17" s="82" t="s">
        <v>13</v>
      </c>
      <c r="C17" s="82" t="s">
        <v>14</v>
      </c>
      <c r="D17" s="82" t="s">
        <v>17</v>
      </c>
      <c r="E17" s="82" t="s">
        <v>16</v>
      </c>
      <c r="F17" s="83" t="s">
        <v>233</v>
      </c>
      <c r="G17" s="83" t="s">
        <v>234</v>
      </c>
      <c r="H17" s="82" t="s">
        <v>223</v>
      </c>
      <c r="I17" s="82" t="s">
        <v>15</v>
      </c>
      <c r="J17" s="82" t="s">
        <v>20</v>
      </c>
    </row>
    <row r="18" s="69" customFormat="1" ht="24.95" customHeight="1" spans="1:12">
      <c r="A18" s="95">
        <v>1</v>
      </c>
      <c r="B18" s="96" t="s">
        <v>326</v>
      </c>
      <c r="C18" s="97"/>
      <c r="D18" s="98">
        <v>9</v>
      </c>
      <c r="E18" s="99" t="s">
        <v>28</v>
      </c>
      <c r="F18" s="100"/>
      <c r="G18" s="100"/>
      <c r="H18" s="97"/>
      <c r="I18" s="101" t="s">
        <v>327</v>
      </c>
      <c r="J18" s="132"/>
      <c r="L18" s="124" t="s">
        <v>343</v>
      </c>
    </row>
    <row r="19" s="69" customFormat="1" ht="24.95" customHeight="1" spans="1:12">
      <c r="A19" s="95">
        <v>2</v>
      </c>
      <c r="B19" s="101" t="s">
        <v>330</v>
      </c>
      <c r="C19" s="97" t="s">
        <v>331</v>
      </c>
      <c r="D19" s="98">
        <v>2</v>
      </c>
      <c r="E19" s="99" t="s">
        <v>28</v>
      </c>
      <c r="F19" s="100"/>
      <c r="G19" s="100"/>
      <c r="H19" s="97" t="s">
        <v>332</v>
      </c>
      <c r="I19" s="133" t="s">
        <v>337</v>
      </c>
      <c r="J19" s="132"/>
      <c r="L19" s="124" t="s">
        <v>343</v>
      </c>
    </row>
    <row r="20" s="69" customFormat="1" ht="24.95" customHeight="1" spans="1:12">
      <c r="A20" s="95">
        <v>3</v>
      </c>
      <c r="B20" s="96" t="s">
        <v>326</v>
      </c>
      <c r="C20" s="97"/>
      <c r="D20" s="98">
        <v>4</v>
      </c>
      <c r="E20" s="99" t="s">
        <v>28</v>
      </c>
      <c r="F20" s="100"/>
      <c r="G20" s="100"/>
      <c r="H20" s="97"/>
      <c r="I20" s="101" t="s">
        <v>344</v>
      </c>
      <c r="J20" s="132"/>
      <c r="L20" s="124" t="s">
        <v>345</v>
      </c>
    </row>
    <row r="21" s="69" customFormat="1" ht="24.95" customHeight="1" spans="1:12">
      <c r="A21" s="95">
        <v>4</v>
      </c>
      <c r="B21" s="101" t="s">
        <v>330</v>
      </c>
      <c r="C21" s="97" t="s">
        <v>331</v>
      </c>
      <c r="D21" s="98">
        <v>1</v>
      </c>
      <c r="E21" s="99" t="s">
        <v>28</v>
      </c>
      <c r="F21" s="100"/>
      <c r="G21" s="100"/>
      <c r="H21" s="97" t="s">
        <v>332</v>
      </c>
      <c r="I21" s="133" t="s">
        <v>337</v>
      </c>
      <c r="J21" s="134"/>
      <c r="L21" s="124" t="s">
        <v>345</v>
      </c>
    </row>
    <row r="22" s="71" customFormat="1" ht="20.1" customHeight="1" spans="1:10">
      <c r="A22" s="92" t="s">
        <v>290</v>
      </c>
      <c r="B22" s="92"/>
      <c r="C22" s="92"/>
      <c r="D22" s="92"/>
      <c r="E22" s="92"/>
      <c r="F22" s="92"/>
      <c r="G22" s="93">
        <f>SUM(G18:G21)</f>
        <v>0</v>
      </c>
      <c r="H22" s="94"/>
      <c r="I22" s="130"/>
      <c r="J22" s="131"/>
    </row>
    <row r="23" s="68" customFormat="1" ht="21.95" customHeight="1" spans="1:13">
      <c r="A23" s="79" t="s">
        <v>346</v>
      </c>
      <c r="B23" s="80"/>
      <c r="C23" s="80"/>
      <c r="D23" s="80"/>
      <c r="E23" s="80"/>
      <c r="F23" s="80"/>
      <c r="G23" s="80"/>
      <c r="H23" s="80"/>
      <c r="I23" s="80"/>
      <c r="J23" s="121"/>
      <c r="M23" s="69"/>
    </row>
    <row r="24" s="69" customFormat="1" ht="20.1" customHeight="1" spans="1:10">
      <c r="A24" s="81" t="s">
        <v>12</v>
      </c>
      <c r="B24" s="82" t="s">
        <v>13</v>
      </c>
      <c r="C24" s="82" t="s">
        <v>14</v>
      </c>
      <c r="D24" s="82" t="s">
        <v>17</v>
      </c>
      <c r="E24" s="82" t="s">
        <v>16</v>
      </c>
      <c r="F24" s="83" t="s">
        <v>233</v>
      </c>
      <c r="G24" s="83" t="s">
        <v>234</v>
      </c>
      <c r="H24" s="82" t="s">
        <v>223</v>
      </c>
      <c r="I24" s="82" t="s">
        <v>15</v>
      </c>
      <c r="J24" s="82" t="s">
        <v>20</v>
      </c>
    </row>
    <row r="25" s="70" customFormat="1" ht="24" customHeight="1" spans="1:10">
      <c r="A25" s="102">
        <v>1</v>
      </c>
      <c r="B25" s="103" t="s">
        <v>326</v>
      </c>
      <c r="C25" s="104"/>
      <c r="D25" s="87">
        <v>10</v>
      </c>
      <c r="E25" s="88" t="s">
        <v>28</v>
      </c>
      <c r="F25" s="105"/>
      <c r="G25" s="89"/>
      <c r="H25" s="84"/>
      <c r="I25" s="106" t="s">
        <v>347</v>
      </c>
      <c r="J25" s="135"/>
    </row>
    <row r="26" s="70" customFormat="1" ht="24" customHeight="1" spans="1:10">
      <c r="A26" s="102">
        <v>2</v>
      </c>
      <c r="B26" s="106" t="s">
        <v>348</v>
      </c>
      <c r="C26" s="104"/>
      <c r="D26" s="87">
        <v>10</v>
      </c>
      <c r="E26" s="88" t="s">
        <v>28</v>
      </c>
      <c r="F26" s="105"/>
      <c r="G26" s="89"/>
      <c r="H26" s="84"/>
      <c r="I26" s="106" t="s">
        <v>349</v>
      </c>
      <c r="J26" s="124" t="s">
        <v>350</v>
      </c>
    </row>
    <row r="27" s="71" customFormat="1" ht="20.1" customHeight="1" spans="1:14">
      <c r="A27" s="107" t="s">
        <v>295</v>
      </c>
      <c r="B27" s="108"/>
      <c r="C27" s="108"/>
      <c r="D27" s="108"/>
      <c r="E27" s="108"/>
      <c r="F27" s="109"/>
      <c r="G27" s="93">
        <f>SUM(G25:G26)</f>
        <v>0</v>
      </c>
      <c r="H27" s="110"/>
      <c r="I27" s="130"/>
      <c r="J27" s="131"/>
      <c r="M27" s="69"/>
      <c r="N27" s="70"/>
    </row>
    <row r="28" s="68" customFormat="1" ht="21.95" customHeight="1" spans="1:13">
      <c r="A28" s="79" t="s">
        <v>193</v>
      </c>
      <c r="B28" s="80"/>
      <c r="C28" s="80"/>
      <c r="D28" s="80"/>
      <c r="E28" s="80"/>
      <c r="F28" s="80"/>
      <c r="G28" s="80"/>
      <c r="H28" s="80"/>
      <c r="I28" s="80"/>
      <c r="J28" s="121"/>
      <c r="M28" s="69"/>
    </row>
    <row r="29" s="69" customFormat="1" ht="20.1" customHeight="1" spans="1:10">
      <c r="A29" s="81" t="s">
        <v>12</v>
      </c>
      <c r="B29" s="82" t="s">
        <v>13</v>
      </c>
      <c r="C29" s="82" t="s">
        <v>14</v>
      </c>
      <c r="D29" s="82" t="s">
        <v>17</v>
      </c>
      <c r="E29" s="82" t="s">
        <v>16</v>
      </c>
      <c r="F29" s="83" t="s">
        <v>233</v>
      </c>
      <c r="G29" s="83" t="s">
        <v>234</v>
      </c>
      <c r="H29" s="82" t="s">
        <v>223</v>
      </c>
      <c r="I29" s="82" t="s">
        <v>15</v>
      </c>
      <c r="J29" s="82" t="s">
        <v>20</v>
      </c>
    </row>
    <row r="30" s="69" customFormat="1" ht="24" customHeight="1" spans="1:12">
      <c r="A30" s="95">
        <v>1</v>
      </c>
      <c r="B30" s="96" t="s">
        <v>326</v>
      </c>
      <c r="C30" s="101"/>
      <c r="D30" s="98">
        <v>12</v>
      </c>
      <c r="E30" s="99" t="s">
        <v>28</v>
      </c>
      <c r="F30" s="111"/>
      <c r="G30" s="100"/>
      <c r="H30" s="101"/>
      <c r="I30" s="101" t="s">
        <v>327</v>
      </c>
      <c r="J30" s="99"/>
      <c r="L30" s="136" t="s">
        <v>351</v>
      </c>
    </row>
    <row r="31" s="69" customFormat="1" ht="24" customHeight="1" spans="1:12">
      <c r="A31" s="95">
        <v>2</v>
      </c>
      <c r="B31" s="101" t="s">
        <v>330</v>
      </c>
      <c r="C31" s="101" t="s">
        <v>331</v>
      </c>
      <c r="D31" s="98">
        <v>1</v>
      </c>
      <c r="E31" s="99" t="s">
        <v>28</v>
      </c>
      <c r="F31" s="111"/>
      <c r="G31" s="100"/>
      <c r="H31" s="101" t="s">
        <v>332</v>
      </c>
      <c r="I31" s="133" t="s">
        <v>337</v>
      </c>
      <c r="J31" s="137" t="s">
        <v>352</v>
      </c>
      <c r="L31" s="136" t="s">
        <v>351</v>
      </c>
    </row>
    <row r="32" s="69" customFormat="1" ht="24" customHeight="1" spans="1:12">
      <c r="A32" s="95">
        <v>3</v>
      </c>
      <c r="B32" s="96" t="s">
        <v>326</v>
      </c>
      <c r="C32" s="101"/>
      <c r="D32" s="98">
        <v>2</v>
      </c>
      <c r="E32" s="99" t="s">
        <v>28</v>
      </c>
      <c r="F32" s="112"/>
      <c r="G32" s="100"/>
      <c r="H32" s="101"/>
      <c r="I32" s="101" t="s">
        <v>327</v>
      </c>
      <c r="J32" s="136"/>
      <c r="L32" s="136" t="s">
        <v>353</v>
      </c>
    </row>
    <row r="33" s="69" customFormat="1" ht="24" customHeight="1" spans="1:12">
      <c r="A33" s="95">
        <v>4</v>
      </c>
      <c r="B33" s="101" t="s">
        <v>330</v>
      </c>
      <c r="C33" s="101" t="s">
        <v>331</v>
      </c>
      <c r="D33" s="98">
        <v>1</v>
      </c>
      <c r="E33" s="99" t="s">
        <v>28</v>
      </c>
      <c r="F33" s="112"/>
      <c r="G33" s="100"/>
      <c r="H33" s="101" t="s">
        <v>332</v>
      </c>
      <c r="I33" s="133" t="s">
        <v>337</v>
      </c>
      <c r="J33" s="136" t="s">
        <v>334</v>
      </c>
      <c r="L33" s="136" t="s">
        <v>353</v>
      </c>
    </row>
    <row r="34" s="69" customFormat="1" ht="24" customHeight="1" spans="1:12">
      <c r="A34" s="95">
        <v>5</v>
      </c>
      <c r="B34" s="96" t="s">
        <v>326</v>
      </c>
      <c r="C34" s="101"/>
      <c r="D34" s="98">
        <v>2</v>
      </c>
      <c r="E34" s="99" t="s">
        <v>28</v>
      </c>
      <c r="F34" s="112"/>
      <c r="G34" s="100"/>
      <c r="H34" s="101"/>
      <c r="I34" s="101" t="s">
        <v>327</v>
      </c>
      <c r="J34" s="136"/>
      <c r="L34" s="136" t="s">
        <v>354</v>
      </c>
    </row>
    <row r="35" s="69" customFormat="1" ht="24" customHeight="1" spans="1:12">
      <c r="A35" s="95">
        <v>6</v>
      </c>
      <c r="B35" s="101" t="s">
        <v>330</v>
      </c>
      <c r="C35" s="101" t="s">
        <v>331</v>
      </c>
      <c r="D35" s="98">
        <v>1</v>
      </c>
      <c r="E35" s="99" t="s">
        <v>28</v>
      </c>
      <c r="F35" s="112"/>
      <c r="G35" s="100"/>
      <c r="H35" s="101" t="s">
        <v>332</v>
      </c>
      <c r="I35" s="133" t="s">
        <v>337</v>
      </c>
      <c r="J35" s="136" t="s">
        <v>334</v>
      </c>
      <c r="L35" s="136" t="s">
        <v>354</v>
      </c>
    </row>
    <row r="36" s="69" customFormat="1" ht="24" customHeight="1" spans="1:12">
      <c r="A36" s="95">
        <v>7</v>
      </c>
      <c r="B36" s="96" t="s">
        <v>326</v>
      </c>
      <c r="C36" s="101"/>
      <c r="D36" s="98">
        <v>8</v>
      </c>
      <c r="E36" s="99" t="s">
        <v>28</v>
      </c>
      <c r="F36" s="112"/>
      <c r="G36" s="100"/>
      <c r="H36" s="101"/>
      <c r="I36" s="101" t="s">
        <v>327</v>
      </c>
      <c r="J36" s="136"/>
      <c r="L36" s="136" t="s">
        <v>355</v>
      </c>
    </row>
    <row r="37" s="69" customFormat="1" ht="24" customHeight="1" spans="1:12">
      <c r="A37" s="95">
        <v>8</v>
      </c>
      <c r="B37" s="101" t="s">
        <v>330</v>
      </c>
      <c r="C37" s="101" t="s">
        <v>331</v>
      </c>
      <c r="D37" s="98">
        <v>1</v>
      </c>
      <c r="E37" s="99" t="s">
        <v>28</v>
      </c>
      <c r="F37" s="112"/>
      <c r="G37" s="100"/>
      <c r="H37" s="101" t="s">
        <v>332</v>
      </c>
      <c r="I37" s="133" t="s">
        <v>337</v>
      </c>
      <c r="J37" s="137" t="s">
        <v>356</v>
      </c>
      <c r="L37" s="136" t="s">
        <v>355</v>
      </c>
    </row>
    <row r="38" s="69" customFormat="1" ht="24" customHeight="1" spans="1:12">
      <c r="A38" s="95">
        <v>9</v>
      </c>
      <c r="B38" s="96" t="s">
        <v>326</v>
      </c>
      <c r="C38" s="101"/>
      <c r="D38" s="98">
        <v>2</v>
      </c>
      <c r="E38" s="99" t="s">
        <v>28</v>
      </c>
      <c r="F38" s="112"/>
      <c r="G38" s="100"/>
      <c r="H38" s="101"/>
      <c r="I38" s="101" t="s">
        <v>357</v>
      </c>
      <c r="J38" s="136"/>
      <c r="L38" s="136" t="s">
        <v>358</v>
      </c>
    </row>
    <row r="39" s="69" customFormat="1" ht="24" customHeight="1" spans="1:12">
      <c r="A39" s="95">
        <v>10</v>
      </c>
      <c r="B39" s="101" t="s">
        <v>330</v>
      </c>
      <c r="C39" s="101" t="s">
        <v>331</v>
      </c>
      <c r="D39" s="98">
        <v>1</v>
      </c>
      <c r="E39" s="99" t="s">
        <v>28</v>
      </c>
      <c r="F39" s="112"/>
      <c r="G39" s="100"/>
      <c r="H39" s="101" t="s">
        <v>332</v>
      </c>
      <c r="I39" s="133" t="s">
        <v>337</v>
      </c>
      <c r="J39" s="136" t="s">
        <v>334</v>
      </c>
      <c r="L39" s="136" t="s">
        <v>358</v>
      </c>
    </row>
    <row r="40" s="71" customFormat="1" ht="20.1" customHeight="1" spans="1:14">
      <c r="A40" s="107" t="s">
        <v>297</v>
      </c>
      <c r="B40" s="108"/>
      <c r="C40" s="108"/>
      <c r="D40" s="108"/>
      <c r="E40" s="108"/>
      <c r="F40" s="109"/>
      <c r="G40" s="93">
        <f>SUM(G30:G39)</f>
        <v>0</v>
      </c>
      <c r="H40" s="110"/>
      <c r="I40" s="130"/>
      <c r="J40" s="131"/>
      <c r="M40" s="69"/>
      <c r="N40" s="70"/>
    </row>
    <row r="41" s="68" customFormat="1" ht="21.95" customHeight="1" spans="1:13">
      <c r="A41" s="79" t="s">
        <v>359</v>
      </c>
      <c r="B41" s="80"/>
      <c r="C41" s="80"/>
      <c r="D41" s="80"/>
      <c r="E41" s="80"/>
      <c r="F41" s="80"/>
      <c r="G41" s="80"/>
      <c r="H41" s="80"/>
      <c r="I41" s="80"/>
      <c r="J41" s="121"/>
      <c r="M41" s="69"/>
    </row>
    <row r="42" s="69" customFormat="1" ht="20.1" customHeight="1" spans="1:10">
      <c r="A42" s="81" t="s">
        <v>12</v>
      </c>
      <c r="B42" s="82" t="s">
        <v>13</v>
      </c>
      <c r="C42" s="82" t="s">
        <v>14</v>
      </c>
      <c r="D42" s="82" t="s">
        <v>17</v>
      </c>
      <c r="E42" s="82" t="s">
        <v>16</v>
      </c>
      <c r="F42" s="83" t="s">
        <v>233</v>
      </c>
      <c r="G42" s="83" t="s">
        <v>234</v>
      </c>
      <c r="H42" s="82" t="s">
        <v>223</v>
      </c>
      <c r="I42" s="82" t="s">
        <v>15</v>
      </c>
      <c r="J42" s="82" t="s">
        <v>20</v>
      </c>
    </row>
    <row r="43" s="69" customFormat="1" ht="24" customHeight="1" spans="1:12">
      <c r="A43" s="95">
        <v>1</v>
      </c>
      <c r="B43" s="96" t="s">
        <v>359</v>
      </c>
      <c r="C43" s="101"/>
      <c r="D43" s="98">
        <v>1</v>
      </c>
      <c r="E43" s="99" t="s">
        <v>310</v>
      </c>
      <c r="F43" s="111"/>
      <c r="G43" s="100"/>
      <c r="H43" s="101"/>
      <c r="I43" s="101" t="s">
        <v>360</v>
      </c>
      <c r="J43" s="99" t="s">
        <v>361</v>
      </c>
      <c r="L43" s="138"/>
    </row>
    <row r="44" s="71" customFormat="1" ht="20.1" customHeight="1" spans="1:14">
      <c r="A44" s="107" t="s">
        <v>307</v>
      </c>
      <c r="B44" s="108"/>
      <c r="C44" s="108"/>
      <c r="D44" s="108"/>
      <c r="E44" s="108"/>
      <c r="F44" s="109"/>
      <c r="G44" s="93">
        <f>SUM(G43:G43)</f>
        <v>0</v>
      </c>
      <c r="H44" s="110"/>
      <c r="I44" s="130"/>
      <c r="J44" s="131"/>
      <c r="L44" s="69"/>
      <c r="M44" s="69"/>
      <c r="N44" s="70"/>
    </row>
    <row r="45" s="69" customFormat="1" ht="24.95" customHeight="1" spans="1:14">
      <c r="A45" s="107" t="s">
        <v>362</v>
      </c>
      <c r="B45" s="108"/>
      <c r="C45" s="108"/>
      <c r="D45" s="108"/>
      <c r="E45" s="108"/>
      <c r="F45" s="109"/>
      <c r="G45" s="93">
        <f>G44+G40+G27+G22+G15</f>
        <v>0</v>
      </c>
      <c r="H45" s="110"/>
      <c r="I45" s="130"/>
      <c r="J45" s="131"/>
      <c r="N45" s="70"/>
    </row>
    <row r="46" s="69" customFormat="1" ht="24.95" customHeight="1" spans="1:14">
      <c r="A46" s="113" t="s">
        <v>315</v>
      </c>
      <c r="B46" s="113"/>
      <c r="C46" s="113"/>
      <c r="D46" s="113"/>
      <c r="E46" s="113"/>
      <c r="F46" s="113"/>
      <c r="G46" s="93">
        <f>G45*0.2</f>
        <v>0</v>
      </c>
      <c r="H46" s="114" t="s">
        <v>316</v>
      </c>
      <c r="I46" s="139"/>
      <c r="J46" s="140"/>
      <c r="N46" s="70"/>
    </row>
    <row r="47" s="69" customFormat="1" ht="24.95" customHeight="1" spans="1:14">
      <c r="A47" s="113" t="s">
        <v>317</v>
      </c>
      <c r="B47" s="113"/>
      <c r="C47" s="113"/>
      <c r="D47" s="113"/>
      <c r="E47" s="113"/>
      <c r="F47" s="113"/>
      <c r="G47" s="93">
        <f>SUM(G45:G46)*0.02</f>
        <v>0</v>
      </c>
      <c r="H47" s="115" t="s">
        <v>318</v>
      </c>
      <c r="I47" s="141"/>
      <c r="J47" s="142"/>
      <c r="N47" s="70"/>
    </row>
    <row r="48" s="69" customFormat="1" ht="24.95" customHeight="1" spans="1:14">
      <c r="A48" s="113" t="s">
        <v>319</v>
      </c>
      <c r="B48" s="113"/>
      <c r="C48" s="113"/>
      <c r="D48" s="113"/>
      <c r="E48" s="113"/>
      <c r="F48" s="113"/>
      <c r="G48" s="93">
        <f>G46*0.03</f>
        <v>0</v>
      </c>
      <c r="H48" s="115" t="s">
        <v>320</v>
      </c>
      <c r="I48" s="141"/>
      <c r="J48" s="142"/>
      <c r="N48" s="70"/>
    </row>
    <row r="49" s="69" customFormat="1" ht="24.95" customHeight="1" spans="1:14">
      <c r="A49" s="113" t="s">
        <v>321</v>
      </c>
      <c r="B49" s="113"/>
      <c r="C49" s="113"/>
      <c r="D49" s="113"/>
      <c r="E49" s="113"/>
      <c r="F49" s="113"/>
      <c r="G49" s="93">
        <f>SUM(G45:G48)*0.13</f>
        <v>0</v>
      </c>
      <c r="H49" s="115" t="s">
        <v>322</v>
      </c>
      <c r="I49" s="141"/>
      <c r="J49" s="142"/>
      <c r="N49" s="70"/>
    </row>
    <row r="50" s="69" customFormat="1" ht="24.95" customHeight="1" spans="1:14">
      <c r="A50" s="113" t="s">
        <v>323</v>
      </c>
      <c r="B50" s="113"/>
      <c r="C50" s="113"/>
      <c r="D50" s="113"/>
      <c r="E50" s="113"/>
      <c r="F50" s="113"/>
      <c r="G50" s="93">
        <f>SUM(G45:G49)</f>
        <v>0</v>
      </c>
      <c r="H50" s="116" t="s">
        <v>324</v>
      </c>
      <c r="I50" s="130"/>
      <c r="J50" s="131"/>
      <c r="L50"/>
      <c r="N50" s="70"/>
    </row>
    <row r="54" ht="17.25" spans="1:10">
      <c r="A54" s="117"/>
      <c r="B54" s="118"/>
      <c r="C54" s="118"/>
      <c r="D54" s="119"/>
      <c r="E54" s="119"/>
      <c r="F54" s="120"/>
      <c r="G54" s="120"/>
      <c r="H54" s="119"/>
      <c r="I54" s="118"/>
      <c r="J54" s="143"/>
    </row>
  </sheetData>
  <mergeCells count="18">
    <mergeCell ref="A1:J1"/>
    <mergeCell ref="A2:C2"/>
    <mergeCell ref="D2:G2"/>
    <mergeCell ref="H2:I2"/>
    <mergeCell ref="A15:F15"/>
    <mergeCell ref="A22:F22"/>
    <mergeCell ref="A27:F27"/>
    <mergeCell ref="A40:F40"/>
    <mergeCell ref="A44:F44"/>
    <mergeCell ref="A45:F45"/>
    <mergeCell ref="A46:F46"/>
    <mergeCell ref="A47:F47"/>
    <mergeCell ref="H47:J47"/>
    <mergeCell ref="A48:F48"/>
    <mergeCell ref="H48:J48"/>
    <mergeCell ref="A49:F49"/>
    <mergeCell ref="H49:J49"/>
    <mergeCell ref="A50:F50"/>
  </mergeCells>
  <hyperlinks>
    <hyperlink ref="A1" location="'Sheet1'!A1" display="返回目录"/>
  </hyperlinks>
  <pageMargins left="0.196527777777778" right="0.156944444444444" top="0.236111111111111" bottom="0.236111111111111" header="0.156944444444444" footer="0.118055555555556"/>
  <pageSetup paperSize="9" scale="98" orientation="landscape"/>
  <headerFooter/>
  <rowBreaks count="2" manualBreakCount="2">
    <brk id="22" max="9" man="1"/>
    <brk id="40" max="9" man="1"/>
  </rowBreaks>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opLeftCell="A36" workbookViewId="0">
      <selection activeCell="C39" sqref="C39"/>
    </sheetView>
  </sheetViews>
  <sheetFormatPr defaultColWidth="8.25" defaultRowHeight="16.5"/>
  <cols>
    <col min="1" max="1" width="4.5" style="2" customWidth="1"/>
    <col min="2" max="2" width="13.875" style="2" customWidth="1"/>
    <col min="3" max="3" width="11.125" style="2" customWidth="1"/>
    <col min="4" max="4" width="21.125" style="2" customWidth="1"/>
    <col min="5" max="5" width="45.875" style="2" customWidth="1"/>
    <col min="6" max="6" width="11.875" style="2" customWidth="1"/>
    <col min="7" max="8" width="10.875" style="2" customWidth="1"/>
    <col min="9" max="9" width="14.625" style="3" customWidth="1"/>
    <col min="10" max="10" width="15.125" style="2" customWidth="1"/>
    <col min="11" max="16384" width="8.25" style="2"/>
  </cols>
  <sheetData>
    <row r="1" ht="28.5" customHeight="1" spans="1:10">
      <c r="A1" s="4" t="s">
        <v>227</v>
      </c>
      <c r="B1" s="5" t="s">
        <v>363</v>
      </c>
      <c r="C1" s="6" t="s">
        <v>364</v>
      </c>
      <c r="D1" s="7"/>
      <c r="E1" s="8"/>
      <c r="F1" s="9" t="s">
        <v>17</v>
      </c>
      <c r="G1" s="9" t="s">
        <v>16</v>
      </c>
      <c r="H1" s="10" t="s">
        <v>365</v>
      </c>
      <c r="I1" s="46" t="s">
        <v>366</v>
      </c>
      <c r="J1" s="18" t="s">
        <v>367</v>
      </c>
    </row>
    <row r="2" ht="30" customHeight="1" spans="1:10">
      <c r="A2" s="5">
        <v>1</v>
      </c>
      <c r="B2" s="11" t="s">
        <v>368</v>
      </c>
      <c r="C2" s="12" t="s">
        <v>369</v>
      </c>
      <c r="D2" s="12" t="s">
        <v>370</v>
      </c>
      <c r="E2" s="13" t="s">
        <v>371</v>
      </c>
      <c r="F2" s="5">
        <v>1</v>
      </c>
      <c r="G2" s="5" t="s">
        <v>40</v>
      </c>
      <c r="H2" s="5"/>
      <c r="I2" s="47"/>
      <c r="J2" s="15"/>
    </row>
    <row r="3" ht="28.5" customHeight="1" spans="1:10">
      <c r="A3" s="14"/>
      <c r="B3" s="11"/>
      <c r="C3" s="12"/>
      <c r="D3" s="12" t="s">
        <v>372</v>
      </c>
      <c r="E3" s="12" t="s">
        <v>373</v>
      </c>
      <c r="F3" s="14"/>
      <c r="G3" s="14"/>
      <c r="H3" s="14"/>
      <c r="I3" s="48"/>
      <c r="J3" s="15"/>
    </row>
    <row r="4" ht="28.5" customHeight="1" spans="1:10">
      <c r="A4" s="5">
        <v>2</v>
      </c>
      <c r="B4" s="15" t="s">
        <v>374</v>
      </c>
      <c r="C4" s="16" t="s">
        <v>375</v>
      </c>
      <c r="D4" s="17" t="s">
        <v>376</v>
      </c>
      <c r="E4" s="18" t="s">
        <v>377</v>
      </c>
      <c r="F4" s="18">
        <v>8</v>
      </c>
      <c r="G4" s="18" t="s">
        <v>40</v>
      </c>
      <c r="H4" s="15"/>
      <c r="I4" s="49"/>
      <c r="J4" s="15"/>
    </row>
    <row r="5" ht="28.5" customHeight="1" spans="1:10">
      <c r="A5" s="19"/>
      <c r="B5" s="20"/>
      <c r="C5" s="21"/>
      <c r="D5" s="22" t="s">
        <v>378</v>
      </c>
      <c r="E5" s="18" t="s">
        <v>379</v>
      </c>
      <c r="F5" s="18">
        <v>8</v>
      </c>
      <c r="G5" s="18" t="s">
        <v>380</v>
      </c>
      <c r="H5" s="15"/>
      <c r="I5" s="49"/>
      <c r="J5" s="15"/>
    </row>
    <row r="6" ht="28.5" customHeight="1" spans="1:10">
      <c r="A6" s="19"/>
      <c r="B6" s="20"/>
      <c r="C6" s="21"/>
      <c r="D6" s="23"/>
      <c r="E6" s="18" t="s">
        <v>381</v>
      </c>
      <c r="F6" s="18">
        <v>8</v>
      </c>
      <c r="G6" s="18" t="s">
        <v>28</v>
      </c>
      <c r="H6" s="15"/>
      <c r="I6" s="49"/>
      <c r="J6" s="15"/>
    </row>
    <row r="7" ht="124.5" customHeight="1" spans="1:10">
      <c r="A7" s="14"/>
      <c r="B7" s="24"/>
      <c r="C7" s="25"/>
      <c r="D7" s="26" t="s">
        <v>382</v>
      </c>
      <c r="E7" s="27"/>
      <c r="F7" s="9" t="s">
        <v>383</v>
      </c>
      <c r="G7" s="9" t="s">
        <v>383</v>
      </c>
      <c r="H7" s="5"/>
      <c r="I7" s="49"/>
      <c r="J7" s="15"/>
    </row>
    <row r="8" ht="20.25" customHeight="1" spans="1:10">
      <c r="A8" s="15">
        <v>3</v>
      </c>
      <c r="B8" s="28" t="s">
        <v>384</v>
      </c>
      <c r="C8" s="15" t="s">
        <v>385</v>
      </c>
      <c r="D8" s="29" t="s">
        <v>386</v>
      </c>
      <c r="E8" s="29" t="s">
        <v>387</v>
      </c>
      <c r="F8" s="18">
        <v>2</v>
      </c>
      <c r="G8" s="18" t="s">
        <v>388</v>
      </c>
      <c r="H8" s="15"/>
      <c r="I8" s="50"/>
      <c r="J8" s="15"/>
    </row>
    <row r="9" ht="20.25" customHeight="1" spans="1:10">
      <c r="A9" s="20"/>
      <c r="B9" s="30"/>
      <c r="C9" s="20"/>
      <c r="D9" s="29" t="s">
        <v>389</v>
      </c>
      <c r="E9" s="31" t="s">
        <v>383</v>
      </c>
      <c r="F9" s="18">
        <v>2</v>
      </c>
      <c r="G9" s="18" t="s">
        <v>40</v>
      </c>
      <c r="H9" s="20"/>
      <c r="I9" s="51"/>
      <c r="J9" s="20"/>
    </row>
    <row r="10" ht="20.25" customHeight="1" spans="1:10">
      <c r="A10" s="20"/>
      <c r="B10" s="30"/>
      <c r="C10" s="20"/>
      <c r="D10" s="29" t="s">
        <v>390</v>
      </c>
      <c r="E10" s="29" t="s">
        <v>383</v>
      </c>
      <c r="F10" s="18">
        <v>2</v>
      </c>
      <c r="G10" s="18" t="s">
        <v>40</v>
      </c>
      <c r="H10" s="20"/>
      <c r="I10" s="51"/>
      <c r="J10" s="20"/>
    </row>
    <row r="11" ht="20.25" customHeight="1" spans="1:10">
      <c r="A11" s="20"/>
      <c r="B11" s="30"/>
      <c r="C11" s="20"/>
      <c r="D11" s="29" t="s">
        <v>391</v>
      </c>
      <c r="E11" s="29" t="s">
        <v>383</v>
      </c>
      <c r="F11" s="18">
        <v>2</v>
      </c>
      <c r="G11" s="18" t="s">
        <v>40</v>
      </c>
      <c r="H11" s="20"/>
      <c r="I11" s="51"/>
      <c r="J11" s="20"/>
    </row>
    <row r="12" ht="20.25" customHeight="1" spans="1:10">
      <c r="A12" s="20"/>
      <c r="B12" s="30"/>
      <c r="C12" s="24"/>
      <c r="D12" s="29" t="s">
        <v>392</v>
      </c>
      <c r="E12" s="29"/>
      <c r="F12" s="18">
        <v>2</v>
      </c>
      <c r="G12" s="18" t="s">
        <v>40</v>
      </c>
      <c r="H12" s="20"/>
      <c r="I12" s="51"/>
      <c r="J12" s="20"/>
    </row>
    <row r="13" ht="126.95" customHeight="1" spans="1:10">
      <c r="A13" s="20"/>
      <c r="B13" s="30"/>
      <c r="C13" s="20" t="s">
        <v>393</v>
      </c>
      <c r="D13" s="23" t="s">
        <v>382</v>
      </c>
      <c r="E13" s="18"/>
      <c r="F13" s="20"/>
      <c r="G13" s="20"/>
      <c r="H13" s="20"/>
      <c r="I13" s="51"/>
      <c r="J13" s="20"/>
    </row>
    <row r="14" ht="20.25" customHeight="1" spans="1:10">
      <c r="A14" s="20"/>
      <c r="B14" s="30"/>
      <c r="C14" s="20"/>
      <c r="D14" s="2" t="s">
        <v>394</v>
      </c>
      <c r="E14" s="29" t="s">
        <v>395</v>
      </c>
      <c r="F14" s="20"/>
      <c r="G14" s="20"/>
      <c r="H14" s="20"/>
      <c r="I14" s="51"/>
      <c r="J14" s="20"/>
    </row>
    <row r="15" ht="20.25" customHeight="1" spans="1:10">
      <c r="A15" s="20"/>
      <c r="B15" s="30"/>
      <c r="C15" s="20"/>
      <c r="D15" s="32" t="s">
        <v>378</v>
      </c>
      <c r="E15" s="28" t="s">
        <v>396</v>
      </c>
      <c r="F15" s="20"/>
      <c r="G15" s="20"/>
      <c r="H15" s="20"/>
      <c r="I15" s="51"/>
      <c r="J15" s="20"/>
    </row>
    <row r="16" ht="20.25" customHeight="1" spans="1:10">
      <c r="A16" s="15">
        <v>4</v>
      </c>
      <c r="B16" s="28" t="s">
        <v>397</v>
      </c>
      <c r="C16" s="18" t="s">
        <v>326</v>
      </c>
      <c r="D16" s="18" t="s">
        <v>398</v>
      </c>
      <c r="E16" s="18"/>
      <c r="F16" s="18">
        <v>2</v>
      </c>
      <c r="G16" s="18" t="s">
        <v>28</v>
      </c>
      <c r="H16" s="18"/>
      <c r="I16" s="52"/>
      <c r="J16" s="15"/>
    </row>
    <row r="17" ht="20.25" customHeight="1" spans="1:10">
      <c r="A17" s="20"/>
      <c r="B17" s="30"/>
      <c r="C17" s="18" t="s">
        <v>399</v>
      </c>
      <c r="D17" s="33" t="s">
        <v>400</v>
      </c>
      <c r="E17" s="31"/>
      <c r="F17" s="18">
        <v>2</v>
      </c>
      <c r="G17" s="18" t="s">
        <v>66</v>
      </c>
      <c r="H17" s="18"/>
      <c r="I17" s="52"/>
      <c r="J17" s="20"/>
    </row>
    <row r="18" ht="20.25" customHeight="1" spans="1:10">
      <c r="A18" s="20"/>
      <c r="B18" s="30"/>
      <c r="C18" s="18" t="s">
        <v>401</v>
      </c>
      <c r="D18" s="18" t="s">
        <v>402</v>
      </c>
      <c r="E18" s="18"/>
      <c r="F18" s="18">
        <v>2</v>
      </c>
      <c r="G18" s="18" t="s">
        <v>66</v>
      </c>
      <c r="H18" s="18"/>
      <c r="I18" s="52"/>
      <c r="J18" s="20"/>
    </row>
    <row r="19" ht="20.25" customHeight="1" spans="1:10">
      <c r="A19" s="20"/>
      <c r="B19" s="30"/>
      <c r="C19" s="18" t="s">
        <v>403</v>
      </c>
      <c r="D19" s="18" t="s">
        <v>404</v>
      </c>
      <c r="E19" s="18"/>
      <c r="F19" s="18">
        <v>2</v>
      </c>
      <c r="G19" s="18" t="s">
        <v>40</v>
      </c>
      <c r="H19" s="18"/>
      <c r="I19" s="53"/>
      <c r="J19" s="20"/>
    </row>
    <row r="20" ht="20.25" customHeight="1" spans="1:10">
      <c r="A20" s="20"/>
      <c r="B20" s="30"/>
      <c r="C20" s="18" t="s">
        <v>405</v>
      </c>
      <c r="D20" s="18" t="s">
        <v>406</v>
      </c>
      <c r="E20" s="18"/>
      <c r="F20" s="18">
        <v>2</v>
      </c>
      <c r="G20" s="18" t="s">
        <v>40</v>
      </c>
      <c r="H20" s="15"/>
      <c r="I20" s="50"/>
      <c r="J20" s="20"/>
    </row>
    <row r="21" ht="20.25" customHeight="1" spans="1:10">
      <c r="A21" s="20"/>
      <c r="B21" s="30"/>
      <c r="C21" s="18" t="s">
        <v>407</v>
      </c>
      <c r="D21" s="18" t="s">
        <v>408</v>
      </c>
      <c r="E21" s="18"/>
      <c r="F21" s="18">
        <v>2</v>
      </c>
      <c r="G21" s="18" t="s">
        <v>40</v>
      </c>
      <c r="H21" s="24"/>
      <c r="I21" s="54"/>
      <c r="J21" s="20"/>
    </row>
    <row r="22" ht="20.25" customHeight="1" spans="1:10">
      <c r="A22" s="20"/>
      <c r="B22" s="30"/>
      <c r="C22" s="18" t="s">
        <v>409</v>
      </c>
      <c r="D22" s="18" t="s">
        <v>410</v>
      </c>
      <c r="E22" s="18"/>
      <c r="F22" s="18">
        <v>1</v>
      </c>
      <c r="G22" s="18" t="s">
        <v>40</v>
      </c>
      <c r="H22" s="18"/>
      <c r="I22" s="53"/>
      <c r="J22" s="20"/>
    </row>
    <row r="23" ht="20.25" customHeight="1" spans="1:10">
      <c r="A23" s="20"/>
      <c r="B23" s="30"/>
      <c r="C23" s="18" t="s">
        <v>411</v>
      </c>
      <c r="D23" s="18" t="s">
        <v>412</v>
      </c>
      <c r="E23" s="18"/>
      <c r="F23" s="18">
        <v>2</v>
      </c>
      <c r="G23" s="18" t="s">
        <v>210</v>
      </c>
      <c r="H23" s="18"/>
      <c r="I23" s="53"/>
      <c r="J23" s="20"/>
    </row>
    <row r="24" ht="20.25" customHeight="1" spans="1:10">
      <c r="A24" s="20"/>
      <c r="B24" s="30"/>
      <c r="C24" s="18" t="s">
        <v>364</v>
      </c>
      <c r="D24" s="18" t="s">
        <v>413</v>
      </c>
      <c r="E24" s="18"/>
      <c r="F24" s="18">
        <v>1</v>
      </c>
      <c r="G24" s="18" t="s">
        <v>40</v>
      </c>
      <c r="H24" s="18"/>
      <c r="I24" s="53"/>
      <c r="J24" s="20"/>
    </row>
    <row r="25" ht="20.25" customHeight="1" spans="1:10">
      <c r="A25" s="20"/>
      <c r="B25" s="30"/>
      <c r="C25" s="18" t="s">
        <v>414</v>
      </c>
      <c r="D25" s="18" t="s">
        <v>414</v>
      </c>
      <c r="E25" s="18"/>
      <c r="F25" s="18">
        <v>2</v>
      </c>
      <c r="G25" s="18" t="s">
        <v>40</v>
      </c>
      <c r="H25" s="18"/>
      <c r="I25" s="53"/>
      <c r="J25" s="20"/>
    </row>
    <row r="26" ht="20.25" customHeight="1" spans="1:10">
      <c r="A26" s="24"/>
      <c r="B26" s="34"/>
      <c r="C26" s="18" t="s">
        <v>415</v>
      </c>
      <c r="D26" s="33" t="s">
        <v>415</v>
      </c>
      <c r="E26" s="31"/>
      <c r="F26" s="18">
        <v>2000</v>
      </c>
      <c r="G26" s="18" t="s">
        <v>66</v>
      </c>
      <c r="H26" s="15"/>
      <c r="I26" s="55"/>
      <c r="J26" s="24"/>
    </row>
    <row r="27" ht="102.95" customHeight="1" spans="1:10">
      <c r="A27" s="15">
        <v>5</v>
      </c>
      <c r="B27" s="29" t="s">
        <v>416</v>
      </c>
      <c r="C27" s="18" t="s">
        <v>382</v>
      </c>
      <c r="D27" s="18" t="s">
        <v>417</v>
      </c>
      <c r="E27" s="35"/>
      <c r="F27" s="15">
        <v>1</v>
      </c>
      <c r="G27" s="15" t="s">
        <v>40</v>
      </c>
      <c r="H27" s="15"/>
      <c r="I27" s="56"/>
      <c r="J27" s="15"/>
    </row>
    <row r="28" ht="21.75" customHeight="1" spans="1:10">
      <c r="A28" s="20"/>
      <c r="B28" s="29"/>
      <c r="C28" s="18" t="s">
        <v>418</v>
      </c>
      <c r="D28" s="18" t="s">
        <v>419</v>
      </c>
      <c r="E28" s="18"/>
      <c r="F28" s="24"/>
      <c r="G28" s="24"/>
      <c r="H28" s="24"/>
      <c r="I28" s="57"/>
      <c r="J28" s="20"/>
    </row>
    <row r="29" spans="1:10">
      <c r="A29" s="20"/>
      <c r="B29" s="29"/>
      <c r="C29" s="18" t="s">
        <v>372</v>
      </c>
      <c r="D29" s="18" t="s">
        <v>420</v>
      </c>
      <c r="E29" s="18"/>
      <c r="F29" s="18">
        <v>1</v>
      </c>
      <c r="G29" s="18" t="s">
        <v>40</v>
      </c>
      <c r="H29" s="18"/>
      <c r="I29" s="58"/>
      <c r="J29" s="20"/>
    </row>
    <row r="30" spans="1:10">
      <c r="A30" s="24"/>
      <c r="B30" s="29"/>
      <c r="C30" s="18" t="s">
        <v>364</v>
      </c>
      <c r="D30" s="18" t="s">
        <v>421</v>
      </c>
      <c r="E30" s="18"/>
      <c r="F30" s="18">
        <v>15</v>
      </c>
      <c r="G30" s="18" t="s">
        <v>422</v>
      </c>
      <c r="H30" s="18"/>
      <c r="I30" s="58"/>
      <c r="J30" s="24"/>
    </row>
    <row r="31" ht="74.45" customHeight="1" spans="1:10">
      <c r="A31" s="36">
        <v>6</v>
      </c>
      <c r="B31" s="37" t="s">
        <v>423</v>
      </c>
      <c r="C31" s="36" t="s">
        <v>382</v>
      </c>
      <c r="D31" s="38"/>
      <c r="E31" s="39"/>
      <c r="F31" s="36">
        <v>2000</v>
      </c>
      <c r="G31" s="36" t="s">
        <v>66</v>
      </c>
      <c r="H31" s="40"/>
      <c r="I31" s="59"/>
      <c r="J31" s="40"/>
    </row>
    <row r="32" spans="1:10">
      <c r="A32" s="36"/>
      <c r="B32" s="36"/>
      <c r="C32" s="36" t="s">
        <v>376</v>
      </c>
      <c r="D32" s="38" t="s">
        <v>424</v>
      </c>
      <c r="E32" s="39"/>
      <c r="F32" s="36"/>
      <c r="G32" s="36"/>
      <c r="H32" s="41"/>
      <c r="I32" s="60"/>
      <c r="J32" s="41"/>
    </row>
    <row r="33" spans="1:10">
      <c r="A33" s="36"/>
      <c r="B33" s="36"/>
      <c r="C33" s="36" t="s">
        <v>378</v>
      </c>
      <c r="D33" s="38" t="s">
        <v>425</v>
      </c>
      <c r="E33" s="39"/>
      <c r="F33" s="36"/>
      <c r="G33" s="36"/>
      <c r="H33" s="42"/>
      <c r="I33" s="61"/>
      <c r="J33" s="42"/>
    </row>
    <row r="34" ht="82.5" customHeight="1" spans="1:10">
      <c r="A34" s="36">
        <v>7</v>
      </c>
      <c r="B34" s="37" t="s">
        <v>426</v>
      </c>
      <c r="C34" s="36" t="s">
        <v>382</v>
      </c>
      <c r="D34" s="38"/>
      <c r="E34" s="39"/>
      <c r="F34" s="36">
        <v>2000</v>
      </c>
      <c r="G34" s="36" t="s">
        <v>66</v>
      </c>
      <c r="H34" s="40"/>
      <c r="I34" s="59"/>
      <c r="J34" s="40"/>
    </row>
    <row r="35" spans="1:10">
      <c r="A35" s="36"/>
      <c r="B35" s="36"/>
      <c r="C35" s="36" t="s">
        <v>376</v>
      </c>
      <c r="D35" s="38" t="s">
        <v>427</v>
      </c>
      <c r="E35" s="39"/>
      <c r="F35" s="36"/>
      <c r="G35" s="36"/>
      <c r="H35" s="41"/>
      <c r="I35" s="60"/>
      <c r="J35" s="41"/>
    </row>
    <row r="36" spans="1:10">
      <c r="A36" s="36"/>
      <c r="B36" s="36"/>
      <c r="C36" s="36" t="s">
        <v>378</v>
      </c>
      <c r="D36" s="38" t="s">
        <v>428</v>
      </c>
      <c r="E36" s="39"/>
      <c r="F36" s="36"/>
      <c r="G36" s="36"/>
      <c r="H36" s="42"/>
      <c r="I36" s="61"/>
      <c r="J36" s="42"/>
    </row>
    <row r="37" ht="151.5" customHeight="1" spans="1:10">
      <c r="A37" s="18">
        <v>8</v>
      </c>
      <c r="B37" s="29" t="s">
        <v>429</v>
      </c>
      <c r="C37" s="18" t="s">
        <v>382</v>
      </c>
      <c r="D37" s="18"/>
      <c r="E37" s="18"/>
      <c r="F37" s="18">
        <v>1</v>
      </c>
      <c r="G37" s="18" t="s">
        <v>40</v>
      </c>
      <c r="H37" s="15"/>
      <c r="I37" s="62"/>
      <c r="J37" s="18"/>
    </row>
    <row r="38" spans="1:10">
      <c r="A38" s="18"/>
      <c r="B38" s="18"/>
      <c r="C38" s="18" t="s">
        <v>378</v>
      </c>
      <c r="D38" s="18" t="s">
        <v>430</v>
      </c>
      <c r="E38" s="18"/>
      <c r="F38" s="18"/>
      <c r="G38" s="18"/>
      <c r="H38" s="20"/>
      <c r="I38" s="62"/>
      <c r="J38" s="18"/>
    </row>
    <row r="39" ht="95.45" customHeight="1" spans="1:10">
      <c r="A39" s="18"/>
      <c r="B39" s="18"/>
      <c r="C39" s="18" t="s">
        <v>431</v>
      </c>
      <c r="D39" s="18" t="s">
        <v>432</v>
      </c>
      <c r="E39" s="18"/>
      <c r="F39" s="18"/>
      <c r="G39" s="18"/>
      <c r="H39" s="24"/>
      <c r="I39" s="62"/>
      <c r="J39" s="18"/>
    </row>
    <row r="40" ht="92.25" customHeight="1" spans="1:10">
      <c r="A40" s="18">
        <v>9</v>
      </c>
      <c r="B40" s="29" t="s">
        <v>433</v>
      </c>
      <c r="C40" s="18" t="s">
        <v>382</v>
      </c>
      <c r="D40" s="18"/>
      <c r="E40" s="18"/>
      <c r="F40" s="18">
        <v>8</v>
      </c>
      <c r="G40" s="18" t="s">
        <v>40</v>
      </c>
      <c r="H40" s="15"/>
      <c r="I40" s="50"/>
      <c r="J40" s="15"/>
    </row>
    <row r="41" ht="57.75" customHeight="1" spans="1:10">
      <c r="A41" s="18"/>
      <c r="B41" s="18"/>
      <c r="C41" s="18" t="s">
        <v>378</v>
      </c>
      <c r="D41" s="18" t="s">
        <v>434</v>
      </c>
      <c r="E41" s="18"/>
      <c r="F41" s="18"/>
      <c r="G41" s="18"/>
      <c r="H41" s="24"/>
      <c r="I41" s="54"/>
      <c r="J41" s="24"/>
    </row>
    <row r="42" s="1" customFormat="1" ht="22.5" customHeight="1" spans="1:13">
      <c r="A42" s="43" t="s">
        <v>435</v>
      </c>
      <c r="B42" s="44"/>
      <c r="C42" s="44"/>
      <c r="D42" s="44"/>
      <c r="E42" s="44"/>
      <c r="F42" s="44"/>
      <c r="G42" s="44"/>
      <c r="H42" s="45"/>
      <c r="I42" s="63">
        <f>SUM(I2:I41)</f>
        <v>0</v>
      </c>
      <c r="J42" s="64"/>
      <c r="K42" s="2"/>
      <c r="M42" s="65"/>
    </row>
  </sheetData>
  <mergeCells count="87">
    <mergeCell ref="C1:E1"/>
    <mergeCell ref="D16:E16"/>
    <mergeCell ref="D17:E17"/>
    <mergeCell ref="D18:E18"/>
    <mergeCell ref="D19:E19"/>
    <mergeCell ref="D20:E20"/>
    <mergeCell ref="D21:E21"/>
    <mergeCell ref="D22:E22"/>
    <mergeCell ref="D23:E23"/>
    <mergeCell ref="D24:E24"/>
    <mergeCell ref="D25:E25"/>
    <mergeCell ref="D26:E26"/>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A42:G42"/>
    <mergeCell ref="A2:A3"/>
    <mergeCell ref="A4:A7"/>
    <mergeCell ref="A8:A15"/>
    <mergeCell ref="A16:A26"/>
    <mergeCell ref="A27:A30"/>
    <mergeCell ref="A31:A33"/>
    <mergeCell ref="A34:A36"/>
    <mergeCell ref="A37:A39"/>
    <mergeCell ref="A40:A41"/>
    <mergeCell ref="B2:B3"/>
    <mergeCell ref="B4:B7"/>
    <mergeCell ref="B8:B15"/>
    <mergeCell ref="B16:B26"/>
    <mergeCell ref="B27:B30"/>
    <mergeCell ref="B31:B33"/>
    <mergeCell ref="B34:B36"/>
    <mergeCell ref="B37:B39"/>
    <mergeCell ref="B40:B41"/>
    <mergeCell ref="C2:C3"/>
    <mergeCell ref="C4:C7"/>
    <mergeCell ref="C8:C12"/>
    <mergeCell ref="C13:C15"/>
    <mergeCell ref="D5:D6"/>
    <mergeCell ref="F2:F3"/>
    <mergeCell ref="F13:F15"/>
    <mergeCell ref="F27:F28"/>
    <mergeCell ref="F31:F33"/>
    <mergeCell ref="F34:F36"/>
    <mergeCell ref="F37:F39"/>
    <mergeCell ref="F40:F41"/>
    <mergeCell ref="G2:G3"/>
    <mergeCell ref="G13:G15"/>
    <mergeCell ref="G27:G28"/>
    <mergeCell ref="G31:G33"/>
    <mergeCell ref="G34:G36"/>
    <mergeCell ref="G37:G39"/>
    <mergeCell ref="G40:G41"/>
    <mergeCell ref="H2:H3"/>
    <mergeCell ref="H8:H15"/>
    <mergeCell ref="H20:H21"/>
    <mergeCell ref="H27:H28"/>
    <mergeCell ref="H31:H33"/>
    <mergeCell ref="H34:H36"/>
    <mergeCell ref="H37:H39"/>
    <mergeCell ref="H40:H41"/>
    <mergeCell ref="I2:I3"/>
    <mergeCell ref="I8:I15"/>
    <mergeCell ref="I20:I21"/>
    <mergeCell ref="I27:I28"/>
    <mergeCell ref="I31:I33"/>
    <mergeCell ref="I34:I36"/>
    <mergeCell ref="I37:I39"/>
    <mergeCell ref="I40:I41"/>
    <mergeCell ref="J8:J15"/>
    <mergeCell ref="J16:J26"/>
    <mergeCell ref="J27:J30"/>
    <mergeCell ref="J31:J33"/>
    <mergeCell ref="J34:J36"/>
    <mergeCell ref="J37:J39"/>
    <mergeCell ref="J40:J41"/>
  </mergeCells>
  <hyperlinks>
    <hyperlink ref="A1" location="'Sheet1'!A1" display="返回目录"/>
  </hyperlinks>
  <pageMargins left="0.75" right="0.75" top="1" bottom="1" header="0.5" footer="0.5"/>
  <pageSetup paperSize="9" orientation="portrait"/>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4" master=""/>
  <rangeList sheetStid="26" master="">
    <arrUserId title="报价单_1_2_1" rangeCreator="" othersAccessPermission="edit"/>
  </rangeList>
  <rangeList sheetStid="27" master="">
    <arrUserId title="报价单_1_2_1" rangeCreator="" othersAccessPermission="edit"/>
  </rangeList>
  <rangeList sheetStid="13" master=""/>
  <rangeList sheetStid="23" master=""/>
  <rangeList sheetStid="10"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封面</vt:lpstr>
      <vt:lpstr>最高限价</vt:lpstr>
      <vt:lpstr>报价表</vt:lpstr>
      <vt:lpstr>扩声系统</vt:lpstr>
      <vt:lpstr>视频系统</vt:lpstr>
      <vt:lpstr>互动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2019-06-13T09:57:00Z</dcterms:created>
  <cp:lastPrinted>2022-10-08T15:34:00Z</cp:lastPrinted>
  <dcterms:modified xsi:type="dcterms:W3CDTF">2022-10-09T07:26:06Z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A51F88B5DA8B4EA1ADC0E5AB4E5A3FBB</vt:lpwstr>
  </property>
  <property fmtid="{D5CDD505-2E9C-101B-9397-08002B2CF9AE}" pid="4" name="commondata">
    <vt:lpwstr>eyJoZGlkIjoiNWY5ZGMzN2YwNzExZmFkNmYyNjEwZjM2ZmM4NmNiNWQifQ==</vt:lpwstr>
  </property>
  <property fmtid="{D5CDD505-2E9C-101B-9397-08002B2CF9AE}" pid="5" name="KSOReadingLayout">
    <vt:bool>true</vt:bool>
  </property>
</Properties>
</file>