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最高限价" sheetId="2" r:id="rId1"/>
  </sheets>
  <definedNames>
    <definedName name="_xlnm.Print_Titles" localSheetId="0">最高限价!$1:$3</definedName>
  </definedNames>
  <calcPr calcId="144525"/>
</workbook>
</file>

<file path=xl/sharedStrings.xml><?xml version="1.0" encoding="utf-8"?>
<sst xmlns="http://schemas.openxmlformats.org/spreadsheetml/2006/main" count="74">
  <si>
    <t>依云水岸”住宅小区（二期）建设工程
“智慧工地”建设最高限价表</t>
  </si>
  <si>
    <t>序号</t>
  </si>
  <si>
    <t>分部</t>
  </si>
  <si>
    <t>项目名称</t>
  </si>
  <si>
    <t>型号/规格</t>
  </si>
  <si>
    <t>数量</t>
  </si>
  <si>
    <t>计量
单位</t>
  </si>
  <si>
    <t>金额(元）</t>
  </si>
  <si>
    <t>备注</t>
  </si>
  <si>
    <t>税前单价</t>
  </si>
  <si>
    <t>税率</t>
  </si>
  <si>
    <t>含税单价</t>
  </si>
  <si>
    <t>含税合价</t>
  </si>
  <si>
    <t>门禁系统</t>
  </si>
  <si>
    <t>三辊闸</t>
  </si>
  <si>
    <t>德服智慧 DFS200</t>
  </si>
  <si>
    <t>台</t>
  </si>
  <si>
    <t>人脸识别</t>
  </si>
  <si>
    <t>德服智慧 DF1000</t>
  </si>
  <si>
    <t>LED显示屏</t>
  </si>
  <si>
    <t>强力巨彩 室外P10</t>
  </si>
  <si>
    <t>块</t>
  </si>
  <si>
    <t>2.02m*1.38m=2.8㎡</t>
  </si>
  <si>
    <t>门禁控制器</t>
  </si>
  <si>
    <t>中控智慧 C3-200</t>
  </si>
  <si>
    <t>同步卡</t>
  </si>
  <si>
    <t>定制 C3-200</t>
  </si>
  <si>
    <t>交换机</t>
  </si>
  <si>
    <t>TP-LINK SG1016</t>
  </si>
  <si>
    <t>环境监测</t>
  </si>
  <si>
    <t>环境监测仪</t>
  </si>
  <si>
    <t>德服智慧 dfyj1901</t>
  </si>
  <si>
    <t>远程视频
监控</t>
  </si>
  <si>
    <t>枪式摄像机</t>
  </si>
  <si>
    <t>海康威视 DS-2CD3T56WD</t>
  </si>
  <si>
    <t>500w 星光</t>
  </si>
  <si>
    <t>摄像机电源</t>
  </si>
  <si>
    <t>小耳朵 12V2A</t>
  </si>
  <si>
    <t>摄像机支架</t>
  </si>
  <si>
    <t>海康威视 20cm</t>
  </si>
  <si>
    <t>个</t>
  </si>
  <si>
    <t>硬盘录像机</t>
  </si>
  <si>
    <t>海康威视 7916N-K4</t>
  </si>
  <si>
    <t>双网卡，支持多址协议（平台接口）</t>
  </si>
  <si>
    <t>监控硬盘</t>
  </si>
  <si>
    <t>希捷 6tb</t>
  </si>
  <si>
    <t>H265格式、1080p分辨率、8个摄像机、30天录像（公安要求）</t>
  </si>
  <si>
    <t>球机</t>
  </si>
  <si>
    <t>海康威视 ds-2dc6420</t>
  </si>
  <si>
    <t>网线</t>
  </si>
  <si>
    <t>深安普 CAT5E</t>
  </si>
  <si>
    <t>米</t>
  </si>
  <si>
    <t>皮线光缆</t>
  </si>
  <si>
    <t>室外双芯</t>
  </si>
  <si>
    <t>网桥</t>
  </si>
  <si>
    <t>海康威视 5km</t>
  </si>
  <si>
    <t>对</t>
  </si>
  <si>
    <t>光纤收发器</t>
  </si>
  <si>
    <t>netLINK HTB-3100</t>
  </si>
  <si>
    <t>只</t>
  </si>
  <si>
    <t>辅材</t>
  </si>
  <si>
    <t>批</t>
  </si>
  <si>
    <t>升降机监测</t>
  </si>
  <si>
    <t>定制</t>
  </si>
  <si>
    <t>套</t>
  </si>
  <si>
    <t>塔吊监测</t>
  </si>
  <si>
    <t>塔吊黑匣子</t>
  </si>
  <si>
    <t>接入费</t>
  </si>
  <si>
    <t>接入市建委平台</t>
  </si>
  <si>
    <t>人工</t>
  </si>
  <si>
    <r>
      <rPr>
        <sz val="9"/>
        <color theme="1"/>
        <rFont val="方正仿宋简体"/>
        <charset val="134"/>
      </rPr>
      <t>人工费用（门禁系统、远程视频监控设备费税前合价的</t>
    </r>
    <r>
      <rPr>
        <b/>
        <u/>
        <sz val="9"/>
        <color theme="1"/>
        <rFont val="方正仿宋简体"/>
        <charset val="134"/>
      </rPr>
      <t>15%</t>
    </r>
    <r>
      <rPr>
        <sz val="9"/>
        <color theme="1"/>
        <rFont val="方正仿宋简体"/>
        <charset val="134"/>
      </rPr>
      <t>）</t>
    </r>
  </si>
  <si>
    <t>项</t>
  </si>
  <si>
    <t xml:space="preserve">                                                                                                含税总价：</t>
  </si>
  <si>
    <t>备注：竞价人所报税前单价、含税单价、含税合价及含税总价均不得超过最高限价。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</si>
</sst>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;[Red]0"/>
    <numFmt numFmtId="177" formatCode="0.00;[Red]0.00"/>
  </numFmts>
  <fonts count="28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b/>
      <sz val="16"/>
      <color theme="1"/>
      <name val="方正仿宋简体"/>
      <charset val="134"/>
    </font>
    <font>
      <b/>
      <sz val="18"/>
      <color theme="1"/>
      <name val="方正仿宋简体"/>
      <charset val="134"/>
    </font>
    <font>
      <b/>
      <sz val="9"/>
      <color theme="1"/>
      <name val="方正仿宋简体"/>
      <charset val="134"/>
    </font>
    <font>
      <sz val="9"/>
      <color theme="1"/>
      <name val="方正仿宋简体"/>
      <charset val="134"/>
    </font>
    <font>
      <sz val="9"/>
      <color theme="1"/>
      <name val="宋体"/>
      <charset val="134"/>
      <scheme val="minor"/>
    </font>
    <font>
      <sz val="6"/>
      <color theme="1"/>
      <name val="方正仿宋简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9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177" fontId="5" fillId="0" borderId="1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7"/>
  <sheetViews>
    <sheetView tabSelected="1" workbookViewId="0">
      <selection activeCell="O25" sqref="O25"/>
    </sheetView>
  </sheetViews>
  <sheetFormatPr defaultColWidth="9" defaultRowHeight="13.5"/>
  <cols>
    <col min="1" max="1" width="6.625" style="1" customWidth="1"/>
    <col min="2" max="2" width="8.625" style="1" customWidth="1"/>
    <col min="3" max="3" width="16.375" style="1" customWidth="1"/>
    <col min="4" max="4" width="17.875" style="1" customWidth="1"/>
    <col min="5" max="5" width="7.5" style="4" customWidth="1"/>
    <col min="6" max="6" width="7.5" style="1" customWidth="1"/>
    <col min="7" max="7" width="10.25" style="4" customWidth="1"/>
    <col min="8" max="8" width="10.25" style="5" customWidth="1"/>
    <col min="9" max="10" width="10.25" style="4" customWidth="1"/>
    <col min="11" max="11" width="16.4416666666667" style="4" customWidth="1"/>
    <col min="12" max="16380" width="9" style="1"/>
  </cols>
  <sheetData>
    <row r="1" ht="50" customHeight="1" spans="1:11">
      <c r="A1" s="6" t="s">
        <v>0</v>
      </c>
      <c r="B1" s="6"/>
      <c r="C1" s="6"/>
      <c r="D1" s="6"/>
      <c r="E1" s="7"/>
      <c r="F1" s="6"/>
      <c r="G1" s="6"/>
      <c r="H1" s="8"/>
      <c r="I1" s="6"/>
      <c r="J1" s="6"/>
      <c r="K1" s="6"/>
    </row>
    <row r="2" s="1" customFormat="1" ht="20" customHeight="1" spans="1:16384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2" t="s">
        <v>6</v>
      </c>
      <c r="G2" s="11" t="s">
        <v>7</v>
      </c>
      <c r="H2" s="13"/>
      <c r="I2" s="11"/>
      <c r="J2" s="11"/>
      <c r="K2" s="30" t="s">
        <v>8</v>
      </c>
      <c r="XFA2"/>
      <c r="XFB2"/>
      <c r="XFC2"/>
      <c r="XFD2"/>
    </row>
    <row r="3" s="1" customFormat="1" ht="20" customHeight="1" spans="1:16384">
      <c r="A3" s="9"/>
      <c r="B3" s="14"/>
      <c r="C3" s="9"/>
      <c r="D3" s="9"/>
      <c r="E3" s="11"/>
      <c r="F3" s="9"/>
      <c r="G3" s="11" t="s">
        <v>9</v>
      </c>
      <c r="H3" s="13" t="s">
        <v>10</v>
      </c>
      <c r="I3" s="11" t="s">
        <v>11</v>
      </c>
      <c r="J3" s="11" t="s">
        <v>12</v>
      </c>
      <c r="K3" s="31"/>
      <c r="XFA3"/>
      <c r="XFB3"/>
      <c r="XFC3"/>
      <c r="XFD3"/>
    </row>
    <row r="4" s="1" customFormat="1" ht="28" customHeight="1" spans="1:16384">
      <c r="A4" s="15">
        <v>1</v>
      </c>
      <c r="B4" s="16" t="s">
        <v>13</v>
      </c>
      <c r="C4" s="17" t="s">
        <v>14</v>
      </c>
      <c r="D4" s="17" t="s">
        <v>15</v>
      </c>
      <c r="E4" s="17">
        <v>2</v>
      </c>
      <c r="F4" s="17" t="s">
        <v>16</v>
      </c>
      <c r="G4" s="17">
        <v>3000</v>
      </c>
      <c r="H4" s="18">
        <v>0.13</v>
      </c>
      <c r="I4" s="17">
        <f t="shared" ref="I4:I9" si="0">G4*1.13</f>
        <v>3390</v>
      </c>
      <c r="J4" s="24">
        <f t="shared" ref="J4:J10" si="1">I4*E4</f>
        <v>6780</v>
      </c>
      <c r="K4" s="17"/>
      <c r="XFA4"/>
      <c r="XFB4"/>
      <c r="XFC4"/>
      <c r="XFD4"/>
    </row>
    <row r="5" s="1" customFormat="1" ht="28" customHeight="1" spans="1:16384">
      <c r="A5" s="15">
        <v>2</v>
      </c>
      <c r="B5" s="16"/>
      <c r="C5" s="17" t="s">
        <v>17</v>
      </c>
      <c r="D5" s="17" t="s">
        <v>18</v>
      </c>
      <c r="E5" s="17">
        <v>2</v>
      </c>
      <c r="F5" s="17" t="s">
        <v>16</v>
      </c>
      <c r="G5" s="17">
        <v>3200</v>
      </c>
      <c r="H5" s="18">
        <v>0.13</v>
      </c>
      <c r="I5" s="17">
        <f t="shared" si="0"/>
        <v>3616</v>
      </c>
      <c r="J5" s="24">
        <f t="shared" si="1"/>
        <v>7232</v>
      </c>
      <c r="K5" s="17"/>
      <c r="XFA5"/>
      <c r="XFB5"/>
      <c r="XFC5"/>
      <c r="XFD5"/>
    </row>
    <row r="6" s="1" customFormat="1" ht="28" customHeight="1" spans="1:16384">
      <c r="A6" s="15">
        <v>3</v>
      </c>
      <c r="B6" s="16"/>
      <c r="C6" s="17" t="s">
        <v>19</v>
      </c>
      <c r="D6" s="17" t="s">
        <v>20</v>
      </c>
      <c r="E6" s="17">
        <v>1</v>
      </c>
      <c r="F6" s="17" t="s">
        <v>21</v>
      </c>
      <c r="G6" s="17">
        <v>3300</v>
      </c>
      <c r="H6" s="18">
        <v>0.13</v>
      </c>
      <c r="I6" s="17">
        <f t="shared" si="0"/>
        <v>3729</v>
      </c>
      <c r="J6" s="24">
        <f t="shared" si="1"/>
        <v>3729</v>
      </c>
      <c r="K6" s="25" t="s">
        <v>22</v>
      </c>
      <c r="XFA6"/>
      <c r="XFB6"/>
      <c r="XFC6"/>
      <c r="XFD6"/>
    </row>
    <row r="7" s="1" customFormat="1" ht="28" customHeight="1" spans="1:16384">
      <c r="A7" s="15">
        <v>4</v>
      </c>
      <c r="B7" s="16"/>
      <c r="C7" s="17" t="s">
        <v>23</v>
      </c>
      <c r="D7" s="17" t="s">
        <v>24</v>
      </c>
      <c r="E7" s="17">
        <v>2</v>
      </c>
      <c r="F7" s="17" t="s">
        <v>16</v>
      </c>
      <c r="G7" s="17">
        <v>810</v>
      </c>
      <c r="H7" s="18">
        <v>0.13</v>
      </c>
      <c r="I7" s="17">
        <f t="shared" si="0"/>
        <v>915.3</v>
      </c>
      <c r="J7" s="24">
        <f t="shared" si="1"/>
        <v>1830.6</v>
      </c>
      <c r="K7" s="25"/>
      <c r="XFA7"/>
      <c r="XFB7"/>
      <c r="XFC7"/>
      <c r="XFD7"/>
    </row>
    <row r="8" s="1" customFormat="1" ht="28" customHeight="1" spans="1:16384">
      <c r="A8" s="15">
        <v>5</v>
      </c>
      <c r="B8" s="16"/>
      <c r="C8" s="17" t="s">
        <v>25</v>
      </c>
      <c r="D8" s="17" t="s">
        <v>26</v>
      </c>
      <c r="E8" s="17">
        <v>1</v>
      </c>
      <c r="F8" s="17" t="s">
        <v>21</v>
      </c>
      <c r="G8" s="17">
        <v>800</v>
      </c>
      <c r="H8" s="18">
        <v>0.13</v>
      </c>
      <c r="I8" s="17">
        <f t="shared" si="0"/>
        <v>904</v>
      </c>
      <c r="J8" s="24">
        <f t="shared" si="1"/>
        <v>904</v>
      </c>
      <c r="K8" s="25"/>
      <c r="XFA8"/>
      <c r="XFB8"/>
      <c r="XFC8"/>
      <c r="XFD8"/>
    </row>
    <row r="9" s="1" customFormat="1" ht="28" customHeight="1" spans="1:16384">
      <c r="A9" s="15">
        <v>6</v>
      </c>
      <c r="B9" s="16"/>
      <c r="C9" s="17" t="s">
        <v>27</v>
      </c>
      <c r="D9" s="17" t="s">
        <v>28</v>
      </c>
      <c r="E9" s="17">
        <v>1</v>
      </c>
      <c r="F9" s="17" t="s">
        <v>16</v>
      </c>
      <c r="G9" s="17">
        <v>650</v>
      </c>
      <c r="H9" s="18">
        <v>0.13</v>
      </c>
      <c r="I9" s="17">
        <f t="shared" si="0"/>
        <v>734.5</v>
      </c>
      <c r="J9" s="24">
        <f t="shared" si="1"/>
        <v>734.5</v>
      </c>
      <c r="K9" s="25"/>
      <c r="XFA9"/>
      <c r="XFB9"/>
      <c r="XFC9"/>
      <c r="XFD9"/>
    </row>
    <row r="10" s="1" customFormat="1" ht="28" customHeight="1" spans="1:16384">
      <c r="A10" s="15">
        <v>10</v>
      </c>
      <c r="B10" s="16" t="s">
        <v>29</v>
      </c>
      <c r="C10" s="17" t="s">
        <v>30</v>
      </c>
      <c r="D10" s="17" t="s">
        <v>31</v>
      </c>
      <c r="E10" s="17">
        <v>1</v>
      </c>
      <c r="F10" s="17" t="s">
        <v>16</v>
      </c>
      <c r="G10" s="17">
        <f>I10/1.13</f>
        <v>7256.63716814159</v>
      </c>
      <c r="H10" s="18">
        <v>0.13</v>
      </c>
      <c r="I10" s="17">
        <v>8200</v>
      </c>
      <c r="J10" s="24">
        <f t="shared" si="1"/>
        <v>8200</v>
      </c>
      <c r="K10" s="32"/>
      <c r="XFA10"/>
      <c r="XFB10"/>
      <c r="XFC10"/>
      <c r="XFD10"/>
    </row>
    <row r="11" s="1" customFormat="1" ht="28" customHeight="1" spans="1:16384">
      <c r="A11" s="15">
        <v>11</v>
      </c>
      <c r="B11" s="19" t="s">
        <v>32</v>
      </c>
      <c r="C11" s="17" t="s">
        <v>33</v>
      </c>
      <c r="D11" s="17" t="s">
        <v>34</v>
      </c>
      <c r="E11" s="17">
        <v>3</v>
      </c>
      <c r="F11" s="17" t="s">
        <v>16</v>
      </c>
      <c r="G11" s="17">
        <v>650</v>
      </c>
      <c r="H11" s="18">
        <v>0.13</v>
      </c>
      <c r="I11" s="17">
        <f t="shared" ref="I10:I21" si="2">G11*1.13</f>
        <v>734.5</v>
      </c>
      <c r="J11" s="24">
        <f t="shared" ref="J10:J25" si="3">I11*E11</f>
        <v>2203.5</v>
      </c>
      <c r="K11" s="25" t="s">
        <v>35</v>
      </c>
      <c r="XFA11"/>
      <c r="XFB11"/>
      <c r="XFC11"/>
      <c r="XFD11"/>
    </row>
    <row r="12" s="1" customFormat="1" ht="28" customHeight="1" spans="1:16384">
      <c r="A12" s="15">
        <v>12</v>
      </c>
      <c r="B12" s="20"/>
      <c r="C12" s="17" t="s">
        <v>36</v>
      </c>
      <c r="D12" s="17" t="s">
        <v>37</v>
      </c>
      <c r="E12" s="17">
        <v>3</v>
      </c>
      <c r="F12" s="17" t="s">
        <v>16</v>
      </c>
      <c r="G12" s="17">
        <v>40</v>
      </c>
      <c r="H12" s="18">
        <v>0.13</v>
      </c>
      <c r="I12" s="17">
        <f t="shared" si="2"/>
        <v>45.2</v>
      </c>
      <c r="J12" s="24">
        <f t="shared" si="3"/>
        <v>135.6</v>
      </c>
      <c r="K12" s="25"/>
      <c r="XFA12"/>
      <c r="XFB12"/>
      <c r="XFC12"/>
      <c r="XFD12"/>
    </row>
    <row r="13" s="1" customFormat="1" ht="28" customHeight="1" spans="1:16384">
      <c r="A13" s="15">
        <v>13</v>
      </c>
      <c r="B13" s="20"/>
      <c r="C13" s="17" t="s">
        <v>38</v>
      </c>
      <c r="D13" s="17" t="s">
        <v>39</v>
      </c>
      <c r="E13" s="17">
        <v>3</v>
      </c>
      <c r="F13" s="17" t="s">
        <v>40</v>
      </c>
      <c r="G13" s="17">
        <v>50</v>
      </c>
      <c r="H13" s="18">
        <v>0.13</v>
      </c>
      <c r="I13" s="17">
        <f t="shared" si="2"/>
        <v>56.5</v>
      </c>
      <c r="J13" s="24">
        <f t="shared" si="3"/>
        <v>169.5</v>
      </c>
      <c r="K13" s="25"/>
      <c r="XFA13"/>
      <c r="XFB13"/>
      <c r="XFC13"/>
      <c r="XFD13"/>
    </row>
    <row r="14" s="1" customFormat="1" ht="28" customHeight="1" spans="1:16384">
      <c r="A14" s="15">
        <v>14</v>
      </c>
      <c r="B14" s="20"/>
      <c r="C14" s="17" t="s">
        <v>41</v>
      </c>
      <c r="D14" s="17" t="s">
        <v>42</v>
      </c>
      <c r="E14" s="17">
        <v>1</v>
      </c>
      <c r="F14" s="17" t="s">
        <v>16</v>
      </c>
      <c r="G14" s="17">
        <v>1650</v>
      </c>
      <c r="H14" s="18">
        <v>0.13</v>
      </c>
      <c r="I14" s="17">
        <f t="shared" si="2"/>
        <v>1864.5</v>
      </c>
      <c r="J14" s="24">
        <f t="shared" si="3"/>
        <v>1864.5</v>
      </c>
      <c r="K14" s="25" t="s">
        <v>43</v>
      </c>
      <c r="XFA14"/>
      <c r="XFB14"/>
      <c r="XFC14"/>
      <c r="XFD14"/>
    </row>
    <row r="15" s="1" customFormat="1" ht="28" customHeight="1" spans="1:16384">
      <c r="A15" s="15">
        <v>15</v>
      </c>
      <c r="B15" s="20"/>
      <c r="C15" s="17" t="s">
        <v>44</v>
      </c>
      <c r="D15" s="17" t="s">
        <v>45</v>
      </c>
      <c r="E15" s="17">
        <v>1</v>
      </c>
      <c r="F15" s="17" t="s">
        <v>21</v>
      </c>
      <c r="G15" s="17">
        <v>1400</v>
      </c>
      <c r="H15" s="18">
        <v>0.13</v>
      </c>
      <c r="I15" s="17">
        <f t="shared" si="2"/>
        <v>1582</v>
      </c>
      <c r="J15" s="24">
        <f t="shared" si="3"/>
        <v>1582</v>
      </c>
      <c r="K15" s="33" t="s">
        <v>46</v>
      </c>
      <c r="XFA15"/>
      <c r="XFB15"/>
      <c r="XFC15"/>
      <c r="XFD15"/>
    </row>
    <row r="16" s="1" customFormat="1" ht="28" customHeight="1" spans="1:16384">
      <c r="A16" s="15">
        <v>16</v>
      </c>
      <c r="B16" s="20"/>
      <c r="C16" s="17" t="s">
        <v>47</v>
      </c>
      <c r="D16" s="17" t="s">
        <v>48</v>
      </c>
      <c r="E16" s="17">
        <v>2</v>
      </c>
      <c r="F16" s="17" t="s">
        <v>40</v>
      </c>
      <c r="G16" s="17">
        <v>2350</v>
      </c>
      <c r="H16" s="18">
        <v>0.13</v>
      </c>
      <c r="I16" s="17">
        <f t="shared" si="2"/>
        <v>2655.5</v>
      </c>
      <c r="J16" s="24">
        <f t="shared" si="3"/>
        <v>5311</v>
      </c>
      <c r="K16" s="25"/>
      <c r="XFA16"/>
      <c r="XFB16"/>
      <c r="XFC16"/>
      <c r="XFD16"/>
    </row>
    <row r="17" s="1" customFormat="1" ht="28" customHeight="1" spans="1:16384">
      <c r="A17" s="15">
        <v>17</v>
      </c>
      <c r="B17" s="20"/>
      <c r="C17" s="17" t="s">
        <v>49</v>
      </c>
      <c r="D17" s="17" t="s">
        <v>50</v>
      </c>
      <c r="E17" s="17">
        <v>100</v>
      </c>
      <c r="F17" s="17" t="s">
        <v>51</v>
      </c>
      <c r="G17" s="21">
        <v>3.5</v>
      </c>
      <c r="H17" s="18">
        <v>0.13</v>
      </c>
      <c r="I17" s="21">
        <f t="shared" si="2"/>
        <v>3.955</v>
      </c>
      <c r="J17" s="24">
        <f t="shared" si="3"/>
        <v>395.5</v>
      </c>
      <c r="K17" s="17"/>
      <c r="XFA17"/>
      <c r="XFB17"/>
      <c r="XFC17"/>
      <c r="XFD17"/>
    </row>
    <row r="18" s="1" customFormat="1" ht="28" customHeight="1" spans="1:16384">
      <c r="A18" s="15">
        <v>18</v>
      </c>
      <c r="B18" s="20"/>
      <c r="C18" s="17" t="s">
        <v>52</v>
      </c>
      <c r="D18" s="17" t="s">
        <v>53</v>
      </c>
      <c r="E18" s="17">
        <v>500</v>
      </c>
      <c r="F18" s="17" t="s">
        <v>51</v>
      </c>
      <c r="G18" s="21">
        <v>1.5</v>
      </c>
      <c r="H18" s="18">
        <v>0.13</v>
      </c>
      <c r="I18" s="21">
        <f t="shared" si="2"/>
        <v>1.695</v>
      </c>
      <c r="J18" s="24">
        <f t="shared" si="3"/>
        <v>847.5</v>
      </c>
      <c r="K18" s="17"/>
      <c r="XFA18"/>
      <c r="XFB18"/>
      <c r="XFC18"/>
      <c r="XFD18"/>
    </row>
    <row r="19" s="1" customFormat="1" ht="28" customHeight="1" spans="1:16384">
      <c r="A19" s="15">
        <v>19</v>
      </c>
      <c r="B19" s="20"/>
      <c r="C19" s="17" t="s">
        <v>54</v>
      </c>
      <c r="D19" s="17" t="s">
        <v>55</v>
      </c>
      <c r="E19" s="17">
        <v>1</v>
      </c>
      <c r="F19" s="17" t="s">
        <v>56</v>
      </c>
      <c r="G19" s="17">
        <v>750</v>
      </c>
      <c r="H19" s="18">
        <v>0.13</v>
      </c>
      <c r="I19" s="17">
        <f t="shared" si="2"/>
        <v>847.5</v>
      </c>
      <c r="J19" s="24">
        <f t="shared" si="3"/>
        <v>847.5</v>
      </c>
      <c r="K19" s="17"/>
      <c r="XFA19"/>
      <c r="XFB19"/>
      <c r="XFC19"/>
      <c r="XFD19"/>
    </row>
    <row r="20" s="2" customFormat="1" ht="28" customHeight="1" spans="1:16384">
      <c r="A20" s="16">
        <v>20</v>
      </c>
      <c r="B20" s="22"/>
      <c r="C20" s="17" t="s">
        <v>57</v>
      </c>
      <c r="D20" s="17" t="s">
        <v>58</v>
      </c>
      <c r="E20" s="17">
        <v>2</v>
      </c>
      <c r="F20" s="17" t="s">
        <v>59</v>
      </c>
      <c r="G20" s="17">
        <v>330</v>
      </c>
      <c r="H20" s="18">
        <v>0.13</v>
      </c>
      <c r="I20" s="17">
        <f t="shared" si="2"/>
        <v>372.9</v>
      </c>
      <c r="J20" s="24">
        <f t="shared" si="3"/>
        <v>745.8</v>
      </c>
      <c r="K20" s="34"/>
      <c r="XFA20" s="38"/>
      <c r="XFB20" s="38"/>
      <c r="XFC20" s="38"/>
      <c r="XFD20" s="38"/>
    </row>
    <row r="21" s="1" customFormat="1" ht="28" customHeight="1" spans="1:16384">
      <c r="A21" s="15">
        <v>21</v>
      </c>
      <c r="B21" s="20"/>
      <c r="C21" s="17" t="s">
        <v>60</v>
      </c>
      <c r="D21" s="17"/>
      <c r="E21" s="17">
        <v>1</v>
      </c>
      <c r="F21" s="17" t="s">
        <v>61</v>
      </c>
      <c r="G21" s="17">
        <v>1000</v>
      </c>
      <c r="H21" s="18">
        <v>0.13</v>
      </c>
      <c r="I21" s="17">
        <f t="shared" si="2"/>
        <v>1130</v>
      </c>
      <c r="J21" s="24">
        <f t="shared" si="3"/>
        <v>1130</v>
      </c>
      <c r="K21" s="34"/>
      <c r="XFA21"/>
      <c r="XFB21"/>
      <c r="XFC21"/>
      <c r="XFD21"/>
    </row>
    <row r="22" s="1" customFormat="1" ht="30" customHeight="1" spans="1:16384">
      <c r="A22" s="15">
        <v>26</v>
      </c>
      <c r="B22" s="23" t="s">
        <v>62</v>
      </c>
      <c r="C22" s="17" t="s">
        <v>62</v>
      </c>
      <c r="D22" s="17" t="s">
        <v>63</v>
      </c>
      <c r="E22" s="17">
        <v>5</v>
      </c>
      <c r="F22" s="17" t="s">
        <v>64</v>
      </c>
      <c r="G22" s="24">
        <f t="shared" ref="G21:G23" si="4">I22/1.13</f>
        <v>7522.12389380531</v>
      </c>
      <c r="H22" s="18">
        <v>0.13</v>
      </c>
      <c r="I22" s="17">
        <v>8500</v>
      </c>
      <c r="J22" s="24">
        <f t="shared" si="3"/>
        <v>42500</v>
      </c>
      <c r="K22" s="32"/>
      <c r="XFA22"/>
      <c r="XFB22"/>
      <c r="XFC22"/>
      <c r="XFD22"/>
    </row>
    <row r="23" customFormat="1" ht="30" customHeight="1" spans="1:11">
      <c r="A23" s="15">
        <v>27</v>
      </c>
      <c r="B23" s="23" t="s">
        <v>65</v>
      </c>
      <c r="C23" s="17" t="s">
        <v>66</v>
      </c>
      <c r="D23" s="17" t="s">
        <v>63</v>
      </c>
      <c r="E23" s="17">
        <v>4</v>
      </c>
      <c r="F23" s="17" t="s">
        <v>64</v>
      </c>
      <c r="G23" s="24">
        <f t="shared" si="4"/>
        <v>6902.65486725664</v>
      </c>
      <c r="H23" s="18">
        <v>0.13</v>
      </c>
      <c r="I23" s="17">
        <v>7800</v>
      </c>
      <c r="J23" s="24">
        <f t="shared" si="3"/>
        <v>31200</v>
      </c>
      <c r="K23" s="32"/>
    </row>
    <row r="24" s="1" customFormat="1" ht="30" customHeight="1" spans="1:11">
      <c r="A24" s="15">
        <v>28</v>
      </c>
      <c r="B24" s="23" t="s">
        <v>67</v>
      </c>
      <c r="C24" s="17" t="s">
        <v>68</v>
      </c>
      <c r="D24" s="17"/>
      <c r="E24" s="17">
        <v>5</v>
      </c>
      <c r="F24" s="17" t="s">
        <v>64</v>
      </c>
      <c r="G24" s="24">
        <f>I24/1.06</f>
        <v>3301.88679245283</v>
      </c>
      <c r="H24" s="18">
        <v>0.06</v>
      </c>
      <c r="I24" s="17">
        <v>3500</v>
      </c>
      <c r="J24" s="24">
        <f t="shared" si="3"/>
        <v>17500</v>
      </c>
      <c r="K24" s="35"/>
    </row>
    <row r="25" customFormat="1" ht="42" customHeight="1" spans="1:11">
      <c r="A25" s="15">
        <v>29</v>
      </c>
      <c r="B25" s="23" t="s">
        <v>69</v>
      </c>
      <c r="C25" s="25" t="s">
        <v>70</v>
      </c>
      <c r="D25" s="17"/>
      <c r="E25" s="17">
        <v>1</v>
      </c>
      <c r="F25" s="17" t="s">
        <v>71</v>
      </c>
      <c r="G25" s="24">
        <f>SUM(J4:J21)/1.13*15%-G10*0.15</f>
        <v>4837.5</v>
      </c>
      <c r="H25" s="18">
        <v>0.06</v>
      </c>
      <c r="I25" s="17">
        <f>G25*1.06</f>
        <v>5127.75</v>
      </c>
      <c r="J25" s="24">
        <f t="shared" si="3"/>
        <v>5127.75</v>
      </c>
      <c r="K25" s="32"/>
    </row>
    <row r="26" s="3" customFormat="1" ht="28" customHeight="1" spans="1:11">
      <c r="A26" s="26" t="s">
        <v>72</v>
      </c>
      <c r="B26" s="27"/>
      <c r="C26" s="27"/>
      <c r="D26" s="27"/>
      <c r="E26" s="27"/>
      <c r="F26" s="27"/>
      <c r="G26" s="27"/>
      <c r="H26" s="27"/>
      <c r="I26" s="36"/>
      <c r="J26" s="24">
        <f>SUM(J4:J25)</f>
        <v>140970.25</v>
      </c>
      <c r="K26" s="32"/>
    </row>
    <row r="27" s="3" customFormat="1" ht="28" customHeight="1" spans="1:11">
      <c r="A27" s="28" t="s">
        <v>73</v>
      </c>
      <c r="B27" s="29"/>
      <c r="C27" s="29"/>
      <c r="D27" s="29"/>
      <c r="E27" s="29"/>
      <c r="F27" s="29"/>
      <c r="G27" s="29"/>
      <c r="H27" s="29"/>
      <c r="I27" s="29"/>
      <c r="J27" s="29"/>
      <c r="K27" s="37"/>
    </row>
  </sheetData>
  <mergeCells count="13">
    <mergeCell ref="A1:K1"/>
    <mergeCell ref="G2:J2"/>
    <mergeCell ref="A26:I26"/>
    <mergeCell ref="A27:K27"/>
    <mergeCell ref="A2:A3"/>
    <mergeCell ref="B2:B3"/>
    <mergeCell ref="B4:B9"/>
    <mergeCell ref="B11:B21"/>
    <mergeCell ref="C2:C3"/>
    <mergeCell ref="D2:D3"/>
    <mergeCell ref="E2:E3"/>
    <mergeCell ref="F2:F3"/>
    <mergeCell ref="K2:K3"/>
  </mergeCells>
  <printOptions horizontalCentered="1"/>
  <pageMargins left="0" right="0" top="0.751388888888889" bottom="0.751388888888889" header="0.297916666666667" footer="0.297916666666667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最高限价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杨溢</cp:lastModifiedBy>
  <dcterms:created xsi:type="dcterms:W3CDTF">2017-12-02T13:26:00Z</dcterms:created>
  <cp:lastPrinted>2018-05-29T04:17:00Z</cp:lastPrinted>
  <dcterms:modified xsi:type="dcterms:W3CDTF">2019-07-31T06:43:46Z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10</vt:lpwstr>
  </property>
</Properties>
</file>